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budovy'!$C$94:$K$911</definedName>
    <definedName name="_xlnm.Print_Area" localSheetId="1">'01 - zateplení obálky budovy'!$C$82:$K$911</definedName>
    <definedName name="_xlnm.Print_Titles" localSheetId="1">'01 - zateplení obálky budovy'!$94:$94</definedName>
    <definedName name="_xlnm._FilterDatabase" localSheetId="2" hidden="1">'02 - sanace suterénu'!$C$91:$K$242</definedName>
    <definedName name="_xlnm.Print_Area" localSheetId="2">'02 - sanace suterénu'!$C$79:$K$242</definedName>
    <definedName name="_xlnm.Print_Titles" localSheetId="2">'02 - sanace suterénu'!$91:$91</definedName>
    <definedName name="_xlnm._FilterDatabase" localSheetId="3" hidden="1">'03 - výměna střešní krytiny'!$C$86:$K$212</definedName>
    <definedName name="_xlnm.Print_Area" localSheetId="3">'03 - výměna střešní krytiny'!$C$74:$K$212</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 l="1" r="AX68"/>
  <c i="15" r="J37"/>
  <c r="J36"/>
  <c i="1" r="AY68"/>
  <c i="15" r="J35"/>
  <c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52"/>
  <c r="E7"/>
  <c r="E72"/>
  <c i="14" r="T83"/>
  <c r="T82"/>
  <c r="T81"/>
  <c r="J37"/>
  <c r="J36"/>
  <c i="1" r="AY67"/>
  <c i="14" r="J35"/>
  <c i="1" r="AX67"/>
  <c i="14" r="BI84"/>
  <c r="BH84"/>
  <c r="BG84"/>
  <c r="BE84"/>
  <c r="T84"/>
  <c r="R84"/>
  <c r="R83"/>
  <c r="R82"/>
  <c r="R81"/>
  <c r="P84"/>
  <c r="P83"/>
  <c r="P82"/>
  <c r="P81"/>
  <c i="1" r="AU67"/>
  <c i="14" r="J78"/>
  <c r="J77"/>
  <c r="F77"/>
  <c r="F75"/>
  <c r="E73"/>
  <c r="J55"/>
  <c r="J54"/>
  <c r="F54"/>
  <c r="F52"/>
  <c r="E50"/>
  <c r="J18"/>
  <c r="E18"/>
  <c r="F78"/>
  <c r="J17"/>
  <c r="J12"/>
  <c r="J75"/>
  <c r="E7"/>
  <c r="E71"/>
  <c i="13" r="P104"/>
  <c r="T85"/>
  <c r="R85"/>
  <c i="1" r="AY66"/>
  <c i="13" r="J37"/>
  <c r="J36"/>
  <c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77"/>
  <c r="E7"/>
  <c r="E48"/>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48"/>
  <c i="4" r="J37"/>
  <c r="J36"/>
  <c i="1" r="AY57"/>
  <c i="4" r="J35"/>
  <c i="1" r="AX57"/>
  <c i="4"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4"/>
  <c r="BH204"/>
  <c r="BG204"/>
  <c r="BE204"/>
  <c r="T204"/>
  <c r="R204"/>
  <c r="P204"/>
  <c r="BI201"/>
  <c r="BH201"/>
  <c r="BG201"/>
  <c r="BE201"/>
  <c r="T201"/>
  <c r="R201"/>
  <c r="P201"/>
  <c r="BI198"/>
  <c r="BH198"/>
  <c r="BG198"/>
  <c r="BE198"/>
  <c r="T198"/>
  <c r="R198"/>
  <c r="P198"/>
  <c r="BI196"/>
  <c r="BH196"/>
  <c r="BG196"/>
  <c r="BE196"/>
  <c r="T196"/>
  <c r="R196"/>
  <c r="P196"/>
  <c r="BI194"/>
  <c r="BH194"/>
  <c r="BG194"/>
  <c r="BE194"/>
  <c r="T194"/>
  <c r="R194"/>
  <c r="P194"/>
  <c r="BI192"/>
  <c r="BH192"/>
  <c r="BG192"/>
  <c r="BE192"/>
  <c r="T192"/>
  <c r="R192"/>
  <c r="P192"/>
  <c r="BI190"/>
  <c r="BH190"/>
  <c r="BG190"/>
  <c r="BE190"/>
  <c r="T190"/>
  <c r="R190"/>
  <c r="P190"/>
  <c r="BI187"/>
  <c r="BH187"/>
  <c r="BG187"/>
  <c r="BE187"/>
  <c r="T187"/>
  <c r="R187"/>
  <c r="P187"/>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52"/>
  <c r="E7"/>
  <c r="E48"/>
  <c i="3" r="J37"/>
  <c r="J36"/>
  <c i="1" r="AY56"/>
  <c i="3" r="J35"/>
  <c i="1" r="AX56"/>
  <c i="3" r="BI241"/>
  <c r="BH241"/>
  <c r="BG241"/>
  <c r="BE241"/>
  <c r="T241"/>
  <c r="R241"/>
  <c r="P241"/>
  <c r="BI238"/>
  <c r="BH238"/>
  <c r="BG238"/>
  <c r="BE238"/>
  <c r="T238"/>
  <c r="R238"/>
  <c r="P238"/>
  <c r="BI237"/>
  <c r="BH237"/>
  <c r="BG237"/>
  <c r="BE237"/>
  <c r="T237"/>
  <c r="R237"/>
  <c r="P237"/>
  <c r="BI236"/>
  <c r="BH236"/>
  <c r="BG236"/>
  <c r="BE236"/>
  <c r="T236"/>
  <c r="R236"/>
  <c r="P236"/>
  <c r="BI231"/>
  <c r="BH231"/>
  <c r="BG231"/>
  <c r="BE231"/>
  <c r="T231"/>
  <c r="R231"/>
  <c r="P231"/>
  <c r="BI228"/>
  <c r="BH228"/>
  <c r="BG228"/>
  <c r="BE228"/>
  <c r="T228"/>
  <c r="R228"/>
  <c r="P228"/>
  <c r="BI226"/>
  <c r="BH226"/>
  <c r="BG226"/>
  <c r="BE226"/>
  <c r="T226"/>
  <c r="R226"/>
  <c r="P226"/>
  <c r="BI224"/>
  <c r="BH224"/>
  <c r="BG224"/>
  <c r="BE224"/>
  <c r="T224"/>
  <c r="R224"/>
  <c r="P224"/>
  <c r="BI222"/>
  <c r="BH222"/>
  <c r="BG222"/>
  <c r="BE222"/>
  <c r="T222"/>
  <c r="R222"/>
  <c r="P222"/>
  <c r="BI219"/>
  <c r="BH219"/>
  <c r="BG219"/>
  <c r="BE219"/>
  <c r="T219"/>
  <c r="R219"/>
  <c r="P219"/>
  <c r="BI217"/>
  <c r="BH217"/>
  <c r="BG217"/>
  <c r="BE217"/>
  <c r="T217"/>
  <c r="R217"/>
  <c r="P217"/>
  <c r="BI214"/>
  <c r="BH214"/>
  <c r="BG214"/>
  <c r="BE214"/>
  <c r="T214"/>
  <c r="R214"/>
  <c r="P214"/>
  <c r="BI212"/>
  <c r="BH212"/>
  <c r="BG212"/>
  <c r="BE212"/>
  <c r="T212"/>
  <c r="R212"/>
  <c r="P212"/>
  <c r="BI209"/>
  <c r="BH209"/>
  <c r="BG209"/>
  <c r="BE209"/>
  <c r="T209"/>
  <c r="R209"/>
  <c r="P209"/>
  <c r="BI205"/>
  <c r="BH205"/>
  <c r="BG205"/>
  <c r="BE205"/>
  <c r="T205"/>
  <c r="T204"/>
  <c r="R205"/>
  <c r="R204"/>
  <c r="P205"/>
  <c r="P204"/>
  <c r="BI202"/>
  <c r="BH202"/>
  <c r="BG202"/>
  <c r="BE202"/>
  <c r="T202"/>
  <c r="R202"/>
  <c r="P202"/>
  <c r="BI199"/>
  <c r="BH199"/>
  <c r="BG199"/>
  <c r="BE199"/>
  <c r="T199"/>
  <c r="R199"/>
  <c r="P199"/>
  <c r="BI197"/>
  <c r="BH197"/>
  <c r="BG197"/>
  <c r="BE197"/>
  <c r="T197"/>
  <c r="R197"/>
  <c r="P197"/>
  <c r="BI195"/>
  <c r="BH195"/>
  <c r="BG195"/>
  <c r="BE195"/>
  <c r="T195"/>
  <c r="R195"/>
  <c r="P195"/>
  <c r="BI190"/>
  <c r="BH190"/>
  <c r="BG190"/>
  <c r="BE190"/>
  <c r="T190"/>
  <c r="R190"/>
  <c r="P190"/>
  <c r="BI186"/>
  <c r="BH186"/>
  <c r="BG186"/>
  <c r="BE186"/>
  <c r="T186"/>
  <c r="R186"/>
  <c r="P186"/>
  <c r="BI182"/>
  <c r="BH182"/>
  <c r="BG182"/>
  <c r="BE182"/>
  <c r="T182"/>
  <c r="R182"/>
  <c r="P182"/>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69"/>
  <c r="BH169"/>
  <c r="BG169"/>
  <c r="BE169"/>
  <c r="T169"/>
  <c r="R169"/>
  <c r="P169"/>
  <c r="BI165"/>
  <c r="BH165"/>
  <c r="BG165"/>
  <c r="BE165"/>
  <c r="T165"/>
  <c r="R165"/>
  <c r="P165"/>
  <c r="BI162"/>
  <c r="BH162"/>
  <c r="BG162"/>
  <c r="BE162"/>
  <c r="T162"/>
  <c r="R162"/>
  <c r="P162"/>
  <c r="BI160"/>
  <c r="BH160"/>
  <c r="BG160"/>
  <c r="BE160"/>
  <c r="T160"/>
  <c r="R160"/>
  <c r="P160"/>
  <c r="BI156"/>
  <c r="BH156"/>
  <c r="BG156"/>
  <c r="BE156"/>
  <c r="T156"/>
  <c r="R156"/>
  <c r="P156"/>
  <c r="BI155"/>
  <c r="BH155"/>
  <c r="BG155"/>
  <c r="BE155"/>
  <c r="T155"/>
  <c r="R155"/>
  <c r="P155"/>
  <c r="BI151"/>
  <c r="BH151"/>
  <c r="BG151"/>
  <c r="BE151"/>
  <c r="T151"/>
  <c r="R151"/>
  <c r="P151"/>
  <c r="BI147"/>
  <c r="BH147"/>
  <c r="BG147"/>
  <c r="BE147"/>
  <c r="T147"/>
  <c r="R147"/>
  <c r="P147"/>
  <c r="BI141"/>
  <c r="BH141"/>
  <c r="BG141"/>
  <c r="BE141"/>
  <c r="T141"/>
  <c r="R141"/>
  <c r="P141"/>
  <c r="BI137"/>
  <c r="BH137"/>
  <c r="BG137"/>
  <c r="BE137"/>
  <c r="T137"/>
  <c r="R137"/>
  <c r="P137"/>
  <c r="BI133"/>
  <c r="BH133"/>
  <c r="BG133"/>
  <c r="BE133"/>
  <c r="T133"/>
  <c r="R133"/>
  <c r="P133"/>
  <c r="BI129"/>
  <c r="BH129"/>
  <c r="BG129"/>
  <c r="BE129"/>
  <c r="T129"/>
  <c r="T128"/>
  <c r="R129"/>
  <c r="R128"/>
  <c r="P129"/>
  <c r="P128"/>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89"/>
  <c r="J17"/>
  <c r="J12"/>
  <c r="J52"/>
  <c r="E7"/>
  <c r="E48"/>
  <c i="2" r="J37"/>
  <c r="J36"/>
  <c i="1" r="AY55"/>
  <c i="2" r="J35"/>
  <c i="1" r="AX55"/>
  <c i="2" r="BI908"/>
  <c r="BH908"/>
  <c r="BG908"/>
  <c r="BE908"/>
  <c r="T908"/>
  <c r="R908"/>
  <c r="P908"/>
  <c r="BI904"/>
  <c r="BH904"/>
  <c r="BG904"/>
  <c r="BE904"/>
  <c r="T904"/>
  <c r="R904"/>
  <c r="P904"/>
  <c r="BI902"/>
  <c r="BH902"/>
  <c r="BG902"/>
  <c r="BE902"/>
  <c r="T902"/>
  <c r="R902"/>
  <c r="P902"/>
  <c r="BI901"/>
  <c r="BH901"/>
  <c r="BG901"/>
  <c r="BE901"/>
  <c r="T901"/>
  <c r="R901"/>
  <c r="P901"/>
  <c r="BI900"/>
  <c r="BH900"/>
  <c r="BG900"/>
  <c r="BE900"/>
  <c r="T900"/>
  <c r="R900"/>
  <c r="P900"/>
  <c r="BI899"/>
  <c r="BH899"/>
  <c r="BG899"/>
  <c r="BE899"/>
  <c r="T899"/>
  <c r="R899"/>
  <c r="P899"/>
  <c r="BI892"/>
  <c r="BH892"/>
  <c r="BG892"/>
  <c r="BE892"/>
  <c r="T892"/>
  <c r="R892"/>
  <c r="P892"/>
  <c r="BI889"/>
  <c r="BH889"/>
  <c r="BG889"/>
  <c r="BE889"/>
  <c r="T889"/>
  <c r="R889"/>
  <c r="P889"/>
  <c r="BI888"/>
  <c r="BH888"/>
  <c r="BG888"/>
  <c r="BE888"/>
  <c r="T888"/>
  <c r="R888"/>
  <c r="P888"/>
  <c r="BI887"/>
  <c r="BH887"/>
  <c r="BG887"/>
  <c r="BE887"/>
  <c r="T887"/>
  <c r="R887"/>
  <c r="P887"/>
  <c r="BI886"/>
  <c r="BH886"/>
  <c r="BG886"/>
  <c r="BE886"/>
  <c r="T886"/>
  <c r="R886"/>
  <c r="P886"/>
  <c r="BI885"/>
  <c r="BH885"/>
  <c r="BG885"/>
  <c r="BE885"/>
  <c r="T885"/>
  <c r="R885"/>
  <c r="P885"/>
  <c r="BI882"/>
  <c r="BH882"/>
  <c r="BG882"/>
  <c r="BE882"/>
  <c r="T882"/>
  <c r="R882"/>
  <c r="P882"/>
  <c r="BI880"/>
  <c r="BH880"/>
  <c r="BG880"/>
  <c r="BE880"/>
  <c r="T880"/>
  <c r="R880"/>
  <c r="P880"/>
  <c r="BI877"/>
  <c r="BH877"/>
  <c r="BG877"/>
  <c r="BE877"/>
  <c r="T877"/>
  <c r="R877"/>
  <c r="P877"/>
  <c r="BI875"/>
  <c r="BH875"/>
  <c r="BG875"/>
  <c r="BE875"/>
  <c r="T875"/>
  <c r="R875"/>
  <c r="P875"/>
  <c r="BI865"/>
  <c r="BH865"/>
  <c r="BG865"/>
  <c r="BE865"/>
  <c r="T865"/>
  <c r="R865"/>
  <c r="P865"/>
  <c r="BI854"/>
  <c r="BH854"/>
  <c r="BG854"/>
  <c r="BE854"/>
  <c r="T854"/>
  <c r="R854"/>
  <c r="P854"/>
  <c r="BI851"/>
  <c r="BH851"/>
  <c r="BG851"/>
  <c r="BE851"/>
  <c r="T851"/>
  <c r="R851"/>
  <c r="P851"/>
  <c r="BI848"/>
  <c r="BH848"/>
  <c r="BG848"/>
  <c r="BE848"/>
  <c r="T848"/>
  <c r="R848"/>
  <c r="P848"/>
  <c r="BI847"/>
  <c r="BH847"/>
  <c r="BG847"/>
  <c r="BE847"/>
  <c r="T847"/>
  <c r="R847"/>
  <c r="P847"/>
  <c r="BI843"/>
  <c r="BH843"/>
  <c r="BG843"/>
  <c r="BE843"/>
  <c r="T843"/>
  <c r="R843"/>
  <c r="P843"/>
  <c r="BI835"/>
  <c r="BH835"/>
  <c r="BG835"/>
  <c r="BE835"/>
  <c r="T835"/>
  <c r="R835"/>
  <c r="P835"/>
  <c r="BI827"/>
  <c r="BH827"/>
  <c r="BG827"/>
  <c r="BE827"/>
  <c r="T827"/>
  <c r="R827"/>
  <c r="P827"/>
  <c r="BI824"/>
  <c r="BH824"/>
  <c r="BG824"/>
  <c r="BE824"/>
  <c r="T824"/>
  <c r="R824"/>
  <c r="P824"/>
  <c r="BI821"/>
  <c r="BH821"/>
  <c r="BG821"/>
  <c r="BE821"/>
  <c r="T821"/>
  <c r="R821"/>
  <c r="P821"/>
  <c r="BI817"/>
  <c r="BH817"/>
  <c r="BG817"/>
  <c r="BE817"/>
  <c r="T817"/>
  <c r="R817"/>
  <c r="P817"/>
  <c r="BI809"/>
  <c r="BH809"/>
  <c r="BG809"/>
  <c r="BE809"/>
  <c r="T809"/>
  <c r="R809"/>
  <c r="P809"/>
  <c r="BI806"/>
  <c r="BH806"/>
  <c r="BG806"/>
  <c r="BE806"/>
  <c r="T806"/>
  <c r="R806"/>
  <c r="P806"/>
  <c r="BI803"/>
  <c r="BH803"/>
  <c r="BG803"/>
  <c r="BE803"/>
  <c r="T803"/>
  <c r="R803"/>
  <c r="P803"/>
  <c r="BI799"/>
  <c r="BH799"/>
  <c r="BG799"/>
  <c r="BE799"/>
  <c r="T799"/>
  <c r="R799"/>
  <c r="P799"/>
  <c r="BI795"/>
  <c r="BH795"/>
  <c r="BG795"/>
  <c r="BE795"/>
  <c r="T795"/>
  <c r="R795"/>
  <c r="P795"/>
  <c r="BI792"/>
  <c r="BH792"/>
  <c r="BG792"/>
  <c r="BE792"/>
  <c r="T792"/>
  <c r="R792"/>
  <c r="P792"/>
  <c r="BI790"/>
  <c r="BH790"/>
  <c r="BG790"/>
  <c r="BE790"/>
  <c r="T790"/>
  <c r="R790"/>
  <c r="P790"/>
  <c r="BI788"/>
  <c r="BH788"/>
  <c r="BG788"/>
  <c r="BE788"/>
  <c r="T788"/>
  <c r="R788"/>
  <c r="P788"/>
  <c r="BI784"/>
  <c r="BH784"/>
  <c r="BG784"/>
  <c r="BE784"/>
  <c r="T784"/>
  <c r="R784"/>
  <c r="P784"/>
  <c r="BI777"/>
  <c r="BH777"/>
  <c r="BG777"/>
  <c r="BE777"/>
  <c r="T777"/>
  <c r="R777"/>
  <c r="P777"/>
  <c r="BI775"/>
  <c r="BH775"/>
  <c r="BG775"/>
  <c r="BE775"/>
  <c r="T775"/>
  <c r="R775"/>
  <c r="P775"/>
  <c r="BI768"/>
  <c r="BH768"/>
  <c r="BG768"/>
  <c r="BE768"/>
  <c r="T768"/>
  <c r="R768"/>
  <c r="P768"/>
  <c r="BI765"/>
  <c r="BH765"/>
  <c r="BG765"/>
  <c r="BE765"/>
  <c r="T765"/>
  <c r="R765"/>
  <c r="P765"/>
  <c r="BI762"/>
  <c r="BH762"/>
  <c r="BG762"/>
  <c r="BE762"/>
  <c r="T762"/>
  <c r="R762"/>
  <c r="P762"/>
  <c r="BI756"/>
  <c r="BH756"/>
  <c r="BG756"/>
  <c r="BE756"/>
  <c r="T756"/>
  <c r="R756"/>
  <c r="P756"/>
  <c r="BI751"/>
  <c r="BH751"/>
  <c r="BG751"/>
  <c r="BE751"/>
  <c r="T751"/>
  <c r="R751"/>
  <c r="P751"/>
  <c r="BI747"/>
  <c r="BH747"/>
  <c r="BG747"/>
  <c r="BE747"/>
  <c r="T747"/>
  <c r="R747"/>
  <c r="P747"/>
  <c r="BI743"/>
  <c r="BH743"/>
  <c r="BG743"/>
  <c r="BE743"/>
  <c r="T743"/>
  <c r="R743"/>
  <c r="P743"/>
  <c r="BI737"/>
  <c r="BH737"/>
  <c r="BG737"/>
  <c r="BE737"/>
  <c r="T737"/>
  <c r="R737"/>
  <c r="P737"/>
  <c r="BI732"/>
  <c r="BH732"/>
  <c r="BG732"/>
  <c r="BE732"/>
  <c r="T732"/>
  <c r="R732"/>
  <c r="P732"/>
  <c r="BI727"/>
  <c r="BH727"/>
  <c r="BG727"/>
  <c r="BE727"/>
  <c r="T727"/>
  <c r="R727"/>
  <c r="P727"/>
  <c r="BI721"/>
  <c r="BH721"/>
  <c r="BG721"/>
  <c r="BE721"/>
  <c r="T721"/>
  <c r="R721"/>
  <c r="P721"/>
  <c r="BI716"/>
  <c r="BH716"/>
  <c r="BG716"/>
  <c r="BE716"/>
  <c r="T716"/>
  <c r="R716"/>
  <c r="P716"/>
  <c r="BI714"/>
  <c r="BH714"/>
  <c r="BG714"/>
  <c r="BE714"/>
  <c r="T714"/>
  <c r="R714"/>
  <c r="P714"/>
  <c r="BI710"/>
  <c r="BH710"/>
  <c r="BG710"/>
  <c r="BE710"/>
  <c r="T710"/>
  <c r="R710"/>
  <c r="P710"/>
  <c r="BI707"/>
  <c r="BH707"/>
  <c r="BG707"/>
  <c r="BE707"/>
  <c r="T707"/>
  <c r="R707"/>
  <c r="P707"/>
  <c r="BI703"/>
  <c r="BH703"/>
  <c r="BG703"/>
  <c r="BE703"/>
  <c r="T703"/>
  <c r="R703"/>
  <c r="P703"/>
  <c r="BI701"/>
  <c r="BH701"/>
  <c r="BG701"/>
  <c r="BE701"/>
  <c r="T701"/>
  <c r="R701"/>
  <c r="P701"/>
  <c r="BI697"/>
  <c r="BH697"/>
  <c r="BG697"/>
  <c r="BE697"/>
  <c r="T697"/>
  <c r="R697"/>
  <c r="P697"/>
  <c r="BI693"/>
  <c r="BH693"/>
  <c r="BG693"/>
  <c r="BE693"/>
  <c r="T693"/>
  <c r="R693"/>
  <c r="P693"/>
  <c r="BI690"/>
  <c r="BH690"/>
  <c r="BG690"/>
  <c r="BE690"/>
  <c r="T690"/>
  <c r="R690"/>
  <c r="P690"/>
  <c r="BI687"/>
  <c r="BH687"/>
  <c r="BG687"/>
  <c r="BE687"/>
  <c r="T687"/>
  <c r="R687"/>
  <c r="P687"/>
  <c r="BI684"/>
  <c r="BH684"/>
  <c r="BG684"/>
  <c r="BE684"/>
  <c r="T684"/>
  <c r="R684"/>
  <c r="P684"/>
  <c r="BI682"/>
  <c r="BH682"/>
  <c r="BG682"/>
  <c r="BE682"/>
  <c r="T682"/>
  <c r="R682"/>
  <c r="P682"/>
  <c r="BI680"/>
  <c r="BH680"/>
  <c r="BG680"/>
  <c r="BE680"/>
  <c r="T680"/>
  <c r="R680"/>
  <c r="P680"/>
  <c r="BI666"/>
  <c r="BH666"/>
  <c r="BG666"/>
  <c r="BE666"/>
  <c r="T666"/>
  <c r="R666"/>
  <c r="P666"/>
  <c r="BI657"/>
  <c r="BH657"/>
  <c r="BG657"/>
  <c r="BE657"/>
  <c r="T657"/>
  <c r="R657"/>
  <c r="P657"/>
  <c r="BI651"/>
  <c r="BH651"/>
  <c r="BG651"/>
  <c r="BE651"/>
  <c r="T651"/>
  <c r="R651"/>
  <c r="P651"/>
  <c r="BI644"/>
  <c r="BH644"/>
  <c r="BG644"/>
  <c r="BE644"/>
  <c r="T644"/>
  <c r="R644"/>
  <c r="P644"/>
  <c r="BI631"/>
  <c r="BH631"/>
  <c r="BG631"/>
  <c r="BE631"/>
  <c r="T631"/>
  <c r="R631"/>
  <c r="P631"/>
  <c r="BI584"/>
  <c r="BH584"/>
  <c r="BG584"/>
  <c r="BE584"/>
  <c r="T584"/>
  <c r="R584"/>
  <c r="P584"/>
  <c r="BI564"/>
  <c r="BH564"/>
  <c r="BG564"/>
  <c r="BE564"/>
  <c r="T564"/>
  <c r="R564"/>
  <c r="P564"/>
  <c r="BI555"/>
  <c r="BH555"/>
  <c r="BG555"/>
  <c r="BE555"/>
  <c r="T555"/>
  <c r="R555"/>
  <c r="P555"/>
  <c r="BI530"/>
  <c r="BH530"/>
  <c r="BG530"/>
  <c r="BE530"/>
  <c r="T530"/>
  <c r="R530"/>
  <c r="P530"/>
  <c r="BI515"/>
  <c r="BH515"/>
  <c r="BG515"/>
  <c r="BE515"/>
  <c r="T515"/>
  <c r="R515"/>
  <c r="P515"/>
  <c r="BI500"/>
  <c r="BH500"/>
  <c r="BG500"/>
  <c r="BE500"/>
  <c r="T500"/>
  <c r="R500"/>
  <c r="P500"/>
  <c r="BI496"/>
  <c r="BH496"/>
  <c r="BG496"/>
  <c r="BE496"/>
  <c r="T496"/>
  <c r="R496"/>
  <c r="P496"/>
  <c r="BI494"/>
  <c r="BH494"/>
  <c r="BG494"/>
  <c r="BE494"/>
  <c r="T494"/>
  <c r="R494"/>
  <c r="P494"/>
  <c r="BI473"/>
  <c r="BH473"/>
  <c r="BG473"/>
  <c r="BE473"/>
  <c r="T473"/>
  <c r="R473"/>
  <c r="P473"/>
  <c r="BI471"/>
  <c r="BH471"/>
  <c r="BG471"/>
  <c r="BE471"/>
  <c r="T471"/>
  <c r="R471"/>
  <c r="P471"/>
  <c r="BI462"/>
  <c r="BH462"/>
  <c r="BG462"/>
  <c r="BE462"/>
  <c r="T462"/>
  <c r="R462"/>
  <c r="P462"/>
  <c r="BI456"/>
  <c r="BH456"/>
  <c r="BG456"/>
  <c r="BE456"/>
  <c r="T456"/>
  <c r="R456"/>
  <c r="P456"/>
  <c r="BI440"/>
  <c r="BH440"/>
  <c r="BG440"/>
  <c r="BE440"/>
  <c r="T440"/>
  <c r="R440"/>
  <c r="P440"/>
  <c r="BI436"/>
  <c r="BH436"/>
  <c r="BG436"/>
  <c r="BE436"/>
  <c r="T436"/>
  <c r="R436"/>
  <c r="P436"/>
  <c r="BI432"/>
  <c r="BH432"/>
  <c r="BG432"/>
  <c r="BE432"/>
  <c r="T432"/>
  <c r="R432"/>
  <c r="P432"/>
  <c r="BI430"/>
  <c r="BH430"/>
  <c r="BG430"/>
  <c r="BE430"/>
  <c r="T430"/>
  <c r="R430"/>
  <c r="P430"/>
  <c r="BI424"/>
  <c r="BH424"/>
  <c r="BG424"/>
  <c r="BE424"/>
  <c r="T424"/>
  <c r="R424"/>
  <c r="P424"/>
  <c r="BI416"/>
  <c r="BH416"/>
  <c r="BG416"/>
  <c r="BE416"/>
  <c r="T416"/>
  <c r="R416"/>
  <c r="P416"/>
  <c r="BI408"/>
  <c r="BH408"/>
  <c r="BG408"/>
  <c r="BE408"/>
  <c r="T408"/>
  <c r="R408"/>
  <c r="P408"/>
  <c r="BI398"/>
  <c r="BH398"/>
  <c r="BG398"/>
  <c r="BE398"/>
  <c r="T398"/>
  <c r="R398"/>
  <c r="P398"/>
  <c r="BI388"/>
  <c r="BH388"/>
  <c r="BG388"/>
  <c r="BE388"/>
  <c r="T388"/>
  <c r="R388"/>
  <c r="P388"/>
  <c r="BI378"/>
  <c r="BH378"/>
  <c r="BG378"/>
  <c r="BE378"/>
  <c r="T378"/>
  <c r="R378"/>
  <c r="P378"/>
  <c r="BI376"/>
  <c r="BH376"/>
  <c r="BG376"/>
  <c r="BE376"/>
  <c r="T376"/>
  <c r="R376"/>
  <c r="P376"/>
  <c r="BI369"/>
  <c r="BH369"/>
  <c r="BG369"/>
  <c r="BE369"/>
  <c r="T369"/>
  <c r="R369"/>
  <c r="P369"/>
  <c r="BI367"/>
  <c r="BH367"/>
  <c r="BG367"/>
  <c r="BE367"/>
  <c r="T367"/>
  <c r="R367"/>
  <c r="P367"/>
  <c r="BI351"/>
  <c r="BH351"/>
  <c r="BG351"/>
  <c r="BE351"/>
  <c r="T351"/>
  <c r="R351"/>
  <c r="P351"/>
  <c r="BI349"/>
  <c r="BH349"/>
  <c r="BG349"/>
  <c r="BE349"/>
  <c r="T349"/>
  <c r="R349"/>
  <c r="P349"/>
  <c r="BI339"/>
  <c r="BH339"/>
  <c r="BG339"/>
  <c r="BE339"/>
  <c r="T339"/>
  <c r="R339"/>
  <c r="P339"/>
  <c r="BI337"/>
  <c r="BH337"/>
  <c r="BG337"/>
  <c r="BE337"/>
  <c r="T337"/>
  <c r="R337"/>
  <c r="P337"/>
  <c r="BI326"/>
  <c r="BH326"/>
  <c r="BG326"/>
  <c r="BE326"/>
  <c r="T326"/>
  <c r="R326"/>
  <c r="P326"/>
  <c r="BI316"/>
  <c r="BH316"/>
  <c r="BG316"/>
  <c r="BE316"/>
  <c r="T316"/>
  <c r="R316"/>
  <c r="P316"/>
  <c r="BI301"/>
  <c r="BH301"/>
  <c r="BG301"/>
  <c r="BE301"/>
  <c r="T301"/>
  <c r="R301"/>
  <c r="P301"/>
  <c r="BI279"/>
  <c r="BH279"/>
  <c r="BG279"/>
  <c r="BE279"/>
  <c r="T279"/>
  <c r="R279"/>
  <c r="P279"/>
  <c r="BI274"/>
  <c r="BH274"/>
  <c r="BG274"/>
  <c r="BE274"/>
  <c r="T274"/>
  <c r="R274"/>
  <c r="P274"/>
  <c r="BI235"/>
  <c r="BH235"/>
  <c r="BG235"/>
  <c r="BE235"/>
  <c r="T235"/>
  <c r="R235"/>
  <c r="P235"/>
  <c r="BI197"/>
  <c r="BH197"/>
  <c r="BG197"/>
  <c r="BE197"/>
  <c r="T197"/>
  <c r="R197"/>
  <c r="P197"/>
  <c r="BI150"/>
  <c r="BH150"/>
  <c r="BG150"/>
  <c r="BE150"/>
  <c r="T150"/>
  <c r="R150"/>
  <c r="P150"/>
  <c r="BI140"/>
  <c r="BH140"/>
  <c r="BG140"/>
  <c r="BE140"/>
  <c r="T140"/>
  <c r="R140"/>
  <c r="P140"/>
  <c r="BI138"/>
  <c r="BH138"/>
  <c r="BG138"/>
  <c r="BE138"/>
  <c r="T138"/>
  <c r="R138"/>
  <c r="P138"/>
  <c r="BI134"/>
  <c r="BH134"/>
  <c r="BG134"/>
  <c r="BE134"/>
  <c r="T134"/>
  <c r="R134"/>
  <c r="P134"/>
  <c r="BI133"/>
  <c r="BH133"/>
  <c r="BG133"/>
  <c r="BE133"/>
  <c r="T133"/>
  <c r="R133"/>
  <c r="P133"/>
  <c r="BI126"/>
  <c r="BH126"/>
  <c r="BG126"/>
  <c r="BE126"/>
  <c r="T126"/>
  <c r="R126"/>
  <c r="P126"/>
  <c r="BI121"/>
  <c r="BH121"/>
  <c r="BG121"/>
  <c r="BE121"/>
  <c r="T121"/>
  <c r="R121"/>
  <c r="P121"/>
  <c r="BI111"/>
  <c r="BH111"/>
  <c r="BG111"/>
  <c r="BE111"/>
  <c r="T111"/>
  <c r="R111"/>
  <c r="P111"/>
  <c r="BI104"/>
  <c r="BH104"/>
  <c r="BG104"/>
  <c r="BE104"/>
  <c r="T104"/>
  <c r="R104"/>
  <c r="P104"/>
  <c r="BI98"/>
  <c r="BH98"/>
  <c r="BG98"/>
  <c r="BE98"/>
  <c r="T98"/>
  <c r="R98"/>
  <c r="P98"/>
  <c r="J92"/>
  <c r="J91"/>
  <c r="F91"/>
  <c r="F89"/>
  <c r="E87"/>
  <c r="J55"/>
  <c r="J54"/>
  <c r="F54"/>
  <c r="F52"/>
  <c r="E50"/>
  <c r="J18"/>
  <c r="E18"/>
  <c r="F55"/>
  <c r="J17"/>
  <c r="J12"/>
  <c r="J89"/>
  <c r="E7"/>
  <c r="E48"/>
  <c i="1" r="L50"/>
  <c r="AM50"/>
  <c r="AM49"/>
  <c r="L49"/>
  <c r="AM47"/>
  <c r="L47"/>
  <c r="L45"/>
  <c r="L44"/>
  <c i="15" r="BK90"/>
  <c r="BK85"/>
  <c i="14" r="J84"/>
  <c i="13" r="BK106"/>
  <c i="12" r="BK143"/>
  <c r="J124"/>
  <c r="BK93"/>
  <c i="11" r="BK138"/>
  <c r="J99"/>
  <c i="10" r="BK127"/>
  <c r="J108"/>
  <c r="J106"/>
  <c r="BK93"/>
  <c i="9" r="BK144"/>
  <c r="BK125"/>
  <c r="J107"/>
  <c r="J93"/>
  <c i="8" r="BK134"/>
  <c r="J132"/>
  <c r="J120"/>
  <c r="J117"/>
  <c i="2" r="J806"/>
  <c r="BK710"/>
  <c r="BK693"/>
  <c r="J690"/>
  <c r="BK631"/>
  <c r="J584"/>
  <c r="BK555"/>
  <c r="BK473"/>
  <c r="J456"/>
  <c r="BK424"/>
  <c r="BK408"/>
  <c r="J398"/>
  <c r="BK197"/>
  <c r="BK126"/>
  <c r="BK121"/>
  <c r="BK111"/>
  <c i="13" r="BK88"/>
  <c i="2" r="J843"/>
  <c r="J827"/>
  <c r="J790"/>
  <c r="J714"/>
  <c r="J682"/>
  <c r="J666"/>
  <c r="BK644"/>
  <c r="BK436"/>
  <c r="BK430"/>
  <c r="J416"/>
  <c r="J376"/>
  <c r="BK349"/>
  <c r="BK301"/>
  <c r="J274"/>
  <c r="J133"/>
  <c r="J126"/>
  <c r="J121"/>
  <c i="15" r="BK88"/>
  <c i="14" r="BK84"/>
  <c i="13" r="BK107"/>
  <c r="J100"/>
  <c r="BK97"/>
  <c r="J94"/>
  <c r="J93"/>
  <c i="12" r="BK145"/>
  <c r="J138"/>
  <c r="J130"/>
  <c i="13" r="BK105"/>
  <c r="J97"/>
  <c r="BK93"/>
  <c i="12" r="J120"/>
  <c i="11" r="BK146"/>
  <c r="J145"/>
  <c r="J143"/>
  <c i="2" r="BK775"/>
  <c r="J756"/>
  <c r="BK727"/>
  <c r="BK716"/>
  <c r="J701"/>
  <c r="BK697"/>
  <c i="13" r="J107"/>
  <c r="J106"/>
  <c r="J105"/>
  <c r="BK103"/>
  <c r="BK100"/>
  <c r="J99"/>
  <c i="12" r="J143"/>
  <c r="J141"/>
  <c r="J126"/>
  <c r="BK124"/>
  <c r="BK114"/>
  <c i="2" r="J792"/>
  <c r="J788"/>
  <c r="J737"/>
  <c r="J716"/>
  <c r="BK701"/>
  <c r="J687"/>
  <c r="BK680"/>
  <c r="J644"/>
  <c r="J471"/>
  <c r="J462"/>
  <c r="BK432"/>
  <c r="BK369"/>
  <c r="J367"/>
  <c r="J326"/>
  <c r="BK235"/>
  <c i="1" r="AS54"/>
  <c i="12" r="J139"/>
  <c r="BK137"/>
  <c i="2" r="BK885"/>
  <c i="12" r="J145"/>
  <c r="BK107"/>
  <c r="J101"/>
  <c r="J97"/>
  <c r="J93"/>
  <c i="11" r="BK137"/>
  <c r="BK103"/>
  <c r="BK97"/>
  <c i="10" r="BK121"/>
  <c r="J118"/>
  <c r="J93"/>
  <c i="9" r="BK130"/>
  <c r="BK127"/>
  <c r="J115"/>
  <c r="J98"/>
  <c i="7" r="J129"/>
  <c r="J128"/>
  <c r="J124"/>
  <c r="BK122"/>
  <c r="BK110"/>
  <c r="BK102"/>
  <c r="J98"/>
  <c r="J94"/>
  <c r="J93"/>
  <c r="J87"/>
  <c i="6" r="BK134"/>
  <c r="J130"/>
  <c r="J129"/>
  <c r="J119"/>
  <c r="J118"/>
  <c r="BK114"/>
  <c r="BK92"/>
  <c i="5" r="BK134"/>
  <c r="J132"/>
  <c r="BK114"/>
  <c r="J91"/>
  <c i="4" r="BK201"/>
  <c r="BK180"/>
  <c r="BK174"/>
  <c r="BK160"/>
  <c r="J152"/>
  <c r="BK147"/>
  <c r="J135"/>
  <c r="J128"/>
  <c r="BK123"/>
  <c r="BK121"/>
  <c r="BK113"/>
  <c r="BK106"/>
  <c r="J104"/>
  <c r="J103"/>
  <c r="J96"/>
  <c i="3" r="BK241"/>
  <c r="J238"/>
  <c r="J237"/>
  <c r="J236"/>
  <c r="J228"/>
  <c r="BK219"/>
  <c r="BK217"/>
  <c r="J212"/>
  <c r="J205"/>
  <c r="J186"/>
  <c r="BK180"/>
  <c r="J178"/>
  <c r="BK172"/>
  <c r="BK155"/>
  <c r="BK121"/>
  <c r="J113"/>
  <c r="BK110"/>
  <c r="BK103"/>
  <c i="2" r="BK908"/>
  <c r="BK902"/>
  <c r="J900"/>
  <c r="J899"/>
  <c r="BK889"/>
  <c r="J887"/>
  <c r="J886"/>
  <c r="J877"/>
  <c r="BK875"/>
  <c r="BK851"/>
  <c r="J848"/>
  <c r="BK751"/>
  <c r="BK584"/>
  <c r="J530"/>
  <c r="BK500"/>
  <c r="BK140"/>
  <c r="BK134"/>
  <c i="12" r="BK126"/>
  <c r="BK105"/>
  <c i="11" r="BK130"/>
  <c r="J110"/>
  <c r="J101"/>
  <c i="10" r="BK142"/>
  <c i="9" r="BK113"/>
  <c r="J106"/>
  <c r="BK96"/>
  <c i="8" r="BK120"/>
  <c r="BK114"/>
  <c r="J113"/>
  <c r="BK102"/>
  <c r="J101"/>
  <c r="J98"/>
  <c i="7" r="J117"/>
  <c r="J115"/>
  <c r="BK108"/>
  <c r="BK103"/>
  <c r="J102"/>
  <c i="6" r="BK123"/>
  <c r="BK105"/>
  <c r="BK101"/>
  <c r="J96"/>
  <c r="BK87"/>
  <c i="5" r="J134"/>
  <c r="J128"/>
  <c r="BK127"/>
  <c r="BK124"/>
  <c r="BK118"/>
  <c r="BK116"/>
  <c r="J113"/>
  <c r="J112"/>
  <c r="J105"/>
  <c r="J98"/>
  <c r="J88"/>
  <c i="4" r="J206"/>
  <c r="BK198"/>
  <c r="J192"/>
  <c r="J187"/>
  <c r="J178"/>
  <c r="J171"/>
  <c r="J167"/>
  <c r="BK161"/>
  <c r="J153"/>
  <c r="BK141"/>
  <c r="BK117"/>
  <c r="J115"/>
  <c r="BK104"/>
  <c r="BK99"/>
  <c r="BK94"/>
  <c r="J92"/>
  <c i="3" r="BK231"/>
  <c r="J222"/>
  <c r="BK209"/>
  <c r="J202"/>
  <c r="J197"/>
  <c r="J195"/>
  <c r="J180"/>
  <c r="J176"/>
  <c r="J174"/>
  <c r="J169"/>
  <c r="J162"/>
  <c r="BK156"/>
  <c r="J155"/>
  <c r="BK141"/>
  <c r="BK113"/>
  <c r="J110"/>
  <c r="J103"/>
  <c r="BK101"/>
  <c r="J95"/>
  <c i="2" r="J882"/>
  <c r="J875"/>
  <c r="BK865"/>
  <c r="BK854"/>
  <c r="J824"/>
  <c r="J762"/>
  <c r="J751"/>
  <c r="BK743"/>
  <c r="J703"/>
  <c r="BK515"/>
  <c r="BK339"/>
  <c r="J316"/>
  <c r="J301"/>
  <c r="BK279"/>
  <c r="BK138"/>
  <c r="J111"/>
  <c r="J98"/>
  <c r="BK799"/>
  <c r="J732"/>
  <c r="J697"/>
  <c r="BK440"/>
  <c r="BK378"/>
  <c r="J369"/>
  <c r="J349"/>
  <c r="BK337"/>
  <c r="BK316"/>
  <c r="J279"/>
  <c r="J138"/>
  <c i="15" r="J90"/>
  <c r="J85"/>
  <c i="12" r="J129"/>
  <c i="2" r="J880"/>
  <c r="BK877"/>
  <c i="12" r="J146"/>
  <c r="J114"/>
  <c i="11" r="BK141"/>
  <c r="BK133"/>
  <c r="J126"/>
  <c i="10" r="J146"/>
  <c r="BK125"/>
  <c r="J121"/>
  <c r="J100"/>
  <c r="BK98"/>
  <c i="9" r="J144"/>
  <c r="J138"/>
  <c i="8" r="BK130"/>
  <c r="BK119"/>
  <c r="BK113"/>
  <c r="BK110"/>
  <c i="7" r="BK134"/>
  <c r="BK124"/>
  <c r="J123"/>
  <c r="J121"/>
  <c r="J110"/>
  <c r="BK109"/>
  <c r="J101"/>
  <c i="6" r="BK132"/>
  <c r="BK129"/>
  <c r="J128"/>
  <c r="J120"/>
  <c r="BK109"/>
  <c r="J108"/>
  <c r="J105"/>
  <c r="J92"/>
  <c i="5" r="BK130"/>
  <c r="J123"/>
  <c r="J120"/>
  <c r="BK117"/>
  <c r="BK88"/>
  <c r="J87"/>
  <c i="4" r="J198"/>
  <c r="J194"/>
  <c r="J165"/>
  <c r="J163"/>
  <c r="J160"/>
  <c r="BK152"/>
  <c r="J147"/>
  <c r="J136"/>
  <c r="BK135"/>
  <c r="BK128"/>
  <c r="J113"/>
  <c r="J94"/>
  <c i="3" r="BK237"/>
  <c r="BK236"/>
  <c r="J224"/>
  <c r="BK214"/>
  <c r="BK212"/>
  <c r="BK197"/>
  <c r="J190"/>
  <c r="BK160"/>
  <c r="BK137"/>
  <c r="J133"/>
  <c r="BK119"/>
  <c r="BK98"/>
  <c i="15" r="J88"/>
  <c i="13" r="BK99"/>
  <c r="BK96"/>
  <c r="BK91"/>
  <c r="BK89"/>
  <c i="2" r="BK843"/>
  <c r="BK827"/>
  <c r="BK657"/>
  <c r="J651"/>
  <c r="J555"/>
  <c r="BK416"/>
  <c i="13" r="BK94"/>
  <c r="J87"/>
  <c r="BK86"/>
  <c i="12" r="J133"/>
  <c r="J105"/>
  <c r="BK97"/>
  <c i="11" r="J146"/>
  <c r="J139"/>
  <c r="J112"/>
  <c i="10" r="J144"/>
  <c r="J102"/>
  <c i="9" r="J131"/>
  <c r="J121"/>
  <c r="J113"/>
  <c i="8" r="BK127"/>
  <c r="BK121"/>
  <c r="J119"/>
  <c r="BK98"/>
  <c r="J88"/>
  <c i="7" r="BK117"/>
  <c r="J113"/>
  <c r="BK101"/>
  <c r="J96"/>
  <c r="J88"/>
  <c i="6" r="J113"/>
  <c r="BK112"/>
  <c r="J109"/>
  <c i="5" r="BK132"/>
  <c r="J127"/>
  <c r="J122"/>
  <c r="J121"/>
  <c r="J117"/>
  <c r="BK115"/>
  <c r="BK110"/>
  <c r="BK94"/>
  <c r="BK91"/>
  <c r="BK87"/>
  <c i="4" r="J196"/>
  <c r="BK163"/>
  <c r="BK157"/>
  <c r="J156"/>
  <c r="BK149"/>
  <c r="J133"/>
  <c r="BK126"/>
  <c r="BK96"/>
  <c r="J90"/>
  <c i="3" r="BK224"/>
  <c r="BK199"/>
  <c r="BK169"/>
  <c r="BK162"/>
  <c r="J147"/>
  <c r="J137"/>
  <c r="BK133"/>
  <c r="J129"/>
  <c r="J121"/>
  <c r="J119"/>
  <c r="BK106"/>
  <c r="J98"/>
  <c i="2" r="J908"/>
  <c r="BK904"/>
  <c r="J902"/>
  <c r="J901"/>
  <c r="BK892"/>
  <c r="BK887"/>
  <c r="BK886"/>
  <c r="J817"/>
  <c r="J693"/>
  <c r="J515"/>
  <c r="BK496"/>
  <c r="BK494"/>
  <c r="J432"/>
  <c i="13" r="J103"/>
  <c r="J96"/>
  <c r="J91"/>
  <c r="J89"/>
  <c r="J86"/>
  <c i="12" r="J135"/>
  <c r="BK101"/>
  <c i="11" r="J141"/>
  <c r="J107"/>
  <c r="BK106"/>
  <c r="J105"/>
  <c i="10" r="J147"/>
  <c r="J134"/>
  <c r="BK131"/>
  <c i="9" r="J147"/>
  <c r="BK142"/>
  <c r="BK93"/>
  <c i="8" r="BK122"/>
  <c r="BK117"/>
  <c r="BK115"/>
  <c r="J114"/>
  <c r="BK112"/>
  <c r="BK105"/>
  <c i="7" r="BK94"/>
  <c r="BK90"/>
  <c i="6" r="BK128"/>
  <c r="J123"/>
  <c r="BK118"/>
  <c r="BK117"/>
  <c r="J116"/>
  <c r="J115"/>
  <c r="J112"/>
  <c r="J110"/>
  <c r="J102"/>
  <c r="J98"/>
  <c r="BK94"/>
  <c r="BK88"/>
  <c i="5" r="J116"/>
  <c r="BK113"/>
  <c r="J110"/>
  <c r="BK109"/>
  <c r="J102"/>
  <c r="J101"/>
  <c i="4" r="J207"/>
  <c r="BK196"/>
  <c r="J190"/>
  <c r="BK171"/>
  <c r="BK165"/>
  <c r="BK156"/>
  <c r="J149"/>
  <c r="J144"/>
  <c r="J141"/>
  <c r="J130"/>
  <c r="BK115"/>
  <c r="BK103"/>
  <c r="J99"/>
  <c i="3" r="J231"/>
  <c r="J226"/>
  <c r="BK205"/>
  <c r="J182"/>
  <c r="BK178"/>
  <c r="BK176"/>
  <c r="J156"/>
  <c r="BK129"/>
  <c r="J116"/>
  <c r="J101"/>
  <c i="2" r="J904"/>
  <c r="BK901"/>
  <c r="BK900"/>
  <c r="BK899"/>
  <c r="J892"/>
  <c r="J888"/>
  <c r="BK882"/>
  <c r="BK817"/>
  <c r="BK806"/>
  <c r="J784"/>
  <c r="J775"/>
  <c r="BK707"/>
  <c r="BK684"/>
  <c r="J657"/>
  <c r="J885"/>
  <c r="J847"/>
  <c r="BK821"/>
  <c r="BK747"/>
  <c i="12" r="BK139"/>
  <c i="2" r="J721"/>
  <c r="BK703"/>
  <c r="BK690"/>
  <c r="BK682"/>
  <c r="J564"/>
  <c r="J378"/>
  <c r="BK376"/>
  <c r="BK133"/>
  <c r="BK98"/>
  <c i="12" r="J137"/>
  <c r="BK103"/>
  <c i="11" r="J138"/>
  <c i="10" r="J136"/>
  <c r="BK115"/>
  <c i="9" r="BK147"/>
  <c r="BK146"/>
  <c r="J118"/>
  <c r="BK108"/>
  <c r="BK106"/>
  <c r="BK102"/>
  <c i="8" r="J129"/>
  <c r="J124"/>
  <c r="J118"/>
  <c r="BK116"/>
  <c r="J103"/>
  <c r="J102"/>
  <c r="J96"/>
  <c r="BK87"/>
  <c i="7" r="BK121"/>
  <c r="J103"/>
  <c r="BK98"/>
  <c r="BK96"/>
  <c r="J90"/>
  <c i="6" r="J121"/>
  <c r="BK103"/>
  <c r="BK91"/>
  <c r="J88"/>
  <c i="5" r="BK129"/>
  <c r="J124"/>
  <c r="BK119"/>
  <c r="BK105"/>
  <c r="BK103"/>
  <c r="BK101"/>
  <c r="BK98"/>
  <c r="BK96"/>
  <c i="4" r="BK211"/>
  <c r="BK209"/>
  <c r="BK207"/>
  <c r="BK164"/>
  <c r="J157"/>
  <c r="BK155"/>
  <c r="J150"/>
  <c r="BK133"/>
  <c r="J123"/>
  <c i="3" r="J241"/>
  <c r="BK228"/>
  <c r="BK226"/>
  <c r="BK222"/>
  <c r="J217"/>
  <c r="BK202"/>
  <c r="J199"/>
  <c r="BK190"/>
  <c r="J172"/>
  <c r="BK165"/>
  <c r="J151"/>
  <c r="J124"/>
  <c r="BK116"/>
  <c i="2" r="BK777"/>
  <c r="J854"/>
  <c r="J809"/>
  <c r="BK803"/>
  <c r="J707"/>
  <c r="J500"/>
  <c r="J494"/>
  <c r="J473"/>
  <c r="BK388"/>
  <c r="J351"/>
  <c r="J134"/>
  <c i="13" r="J88"/>
  <c r="BK87"/>
  <c i="12" r="J110"/>
  <c r="J106"/>
  <c i="11" r="J97"/>
  <c r="J93"/>
  <c i="10" r="BK139"/>
  <c r="J127"/>
  <c r="J115"/>
  <c r="J107"/>
  <c r="BK106"/>
  <c i="9" r="BK140"/>
  <c r="BK136"/>
  <c r="BK115"/>
  <c r="BK111"/>
  <c r="BK104"/>
  <c r="J102"/>
  <c r="J96"/>
  <c i="8" r="BK128"/>
  <c r="J127"/>
  <c r="J116"/>
  <c r="J87"/>
  <c i="7" r="BK132"/>
  <c r="BK130"/>
  <c r="BK116"/>
  <c r="J108"/>
  <c i="6" r="J124"/>
  <c r="BK119"/>
  <c r="J103"/>
  <c r="BK102"/>
  <c r="J101"/>
  <c i="5" r="BK123"/>
  <c r="J119"/>
  <c r="J115"/>
  <c r="J103"/>
  <c i="4" r="J211"/>
  <c r="J209"/>
  <c r="BK208"/>
  <c r="BK192"/>
  <c i="12" r="BK138"/>
  <c r="BK110"/>
  <c i="11" r="J130"/>
  <c r="J129"/>
  <c r="BK124"/>
  <c r="BK112"/>
  <c r="J106"/>
  <c r="J103"/>
  <c i="10" r="J142"/>
  <c r="BK136"/>
  <c r="BK111"/>
  <c r="BK107"/>
  <c r="BK100"/>
  <c i="9" r="J125"/>
  <c r="J104"/>
  <c i="8" r="BK132"/>
  <c r="J105"/>
  <c i="2" r="BK790"/>
  <c i="12" r="BK129"/>
  <c r="BK120"/>
  <c r="J112"/>
  <c r="J95"/>
  <c i="11" r="BK143"/>
  <c r="BK135"/>
  <c r="J133"/>
  <c r="BK110"/>
  <c r="BK105"/>
  <c r="BK99"/>
  <c r="J95"/>
  <c r="BK93"/>
  <c i="10" r="BK144"/>
  <c r="BK140"/>
  <c r="J138"/>
  <c r="J130"/>
  <c i="2" r="BK795"/>
  <c r="BK784"/>
  <c r="BK762"/>
  <c r="BK756"/>
  <c r="J747"/>
  <c r="J684"/>
  <c r="J680"/>
  <c r="J408"/>
  <c i="12" r="J117"/>
  <c r="BK112"/>
  <c i="11" r="BK129"/>
  <c i="10" r="J131"/>
  <c r="BK130"/>
  <c r="J113"/>
  <c i="2" r="BK880"/>
  <c r="J765"/>
  <c r="BK651"/>
  <c r="BK564"/>
  <c r="J496"/>
  <c r="J388"/>
  <c r="J339"/>
  <c r="BK274"/>
  <c i="12" r="BK146"/>
  <c r="J107"/>
  <c i="11" r="BK120"/>
  <c r="BK107"/>
  <c i="10" r="J104"/>
  <c i="9" r="J139"/>
  <c r="BK121"/>
  <c r="J111"/>
  <c i="8" r="J93"/>
  <c r="BK88"/>
  <c i="7" r="J134"/>
  <c r="J120"/>
  <c r="BK119"/>
  <c r="J116"/>
  <c i="2" r="BK848"/>
  <c r="J835"/>
  <c i="12" r="BK135"/>
  <c r="BK130"/>
  <c r="J99"/>
  <c i="11" r="BK126"/>
  <c r="BK117"/>
  <c i="8" r="BK129"/>
  <c r="BK124"/>
  <c r="BK123"/>
  <c r="J110"/>
  <c r="J109"/>
  <c r="J108"/>
  <c r="BK101"/>
  <c i="7" r="BK129"/>
  <c r="BK87"/>
  <c i="6" r="J134"/>
  <c r="BK130"/>
  <c r="BK124"/>
  <c r="BK122"/>
  <c r="BK121"/>
  <c r="BK115"/>
  <c r="BK113"/>
  <c r="BK110"/>
  <c r="BK98"/>
  <c r="J91"/>
  <c r="J87"/>
  <c i="5" r="J129"/>
  <c r="BK128"/>
  <c r="BK120"/>
  <c r="J118"/>
  <c r="J114"/>
  <c r="BK112"/>
  <c r="J108"/>
  <c r="BK102"/>
  <c r="J96"/>
  <c r="J92"/>
  <c i="4" r="BK206"/>
  <c r="J204"/>
  <c r="BK194"/>
  <c r="BK190"/>
  <c r="BK187"/>
  <c r="J174"/>
  <c r="J155"/>
  <c r="BK153"/>
  <c r="BK150"/>
  <c r="BK144"/>
  <c r="BK136"/>
  <c r="BK130"/>
  <c r="J126"/>
  <c r="J121"/>
  <c r="J117"/>
  <c r="J106"/>
  <c r="BK92"/>
  <c r="BK90"/>
  <c i="3" r="BK238"/>
  <c r="J219"/>
  <c r="J214"/>
  <c r="J209"/>
  <c r="BK195"/>
  <c r="BK186"/>
  <c r="BK182"/>
  <c r="BK174"/>
  <c r="J165"/>
  <c r="J160"/>
  <c r="BK151"/>
  <c r="BK147"/>
  <c r="J141"/>
  <c r="BK124"/>
  <c r="J106"/>
  <c r="BK95"/>
  <c i="2" r="J889"/>
  <c r="BK888"/>
  <c r="J821"/>
  <c r="BK809"/>
  <c r="BK732"/>
  <c r="J710"/>
  <c r="BK687"/>
  <c r="J631"/>
  <c r="BK462"/>
  <c i="12" r="BK133"/>
  <c r="BK95"/>
  <c i="11" r="BK145"/>
  <c r="BK139"/>
  <c r="J120"/>
  <c r="BK101"/>
  <c i="10" r="J139"/>
  <c r="BK113"/>
  <c r="BK104"/>
  <c r="J98"/>
  <c r="J96"/>
  <c i="9" r="J146"/>
  <c r="J140"/>
  <c r="BK139"/>
  <c r="J134"/>
  <c r="BK131"/>
  <c r="J127"/>
  <c r="J108"/>
  <c r="BK107"/>
  <c r="BK100"/>
  <c i="8" r="J123"/>
  <c r="J115"/>
  <c i="7" r="BK128"/>
  <c r="J127"/>
  <c r="J119"/>
  <c r="J118"/>
  <c r="BK115"/>
  <c r="BK114"/>
  <c r="J109"/>
  <c r="J105"/>
  <c r="BK93"/>
  <c r="BK88"/>
  <c i="6" r="J127"/>
  <c r="J122"/>
  <c r="BK120"/>
  <c r="J117"/>
  <c r="BK116"/>
  <c r="J114"/>
  <c r="BK108"/>
  <c r="BK96"/>
  <c r="J94"/>
  <c i="5" r="J130"/>
  <c r="BK122"/>
  <c r="BK121"/>
  <c r="J109"/>
  <c r="BK108"/>
  <c r="J94"/>
  <c r="BK92"/>
  <c i="4" r="J208"/>
  <c r="BK204"/>
  <c r="J201"/>
  <c r="J180"/>
  <c r="BK178"/>
  <c r="BK167"/>
  <c r="J164"/>
  <c r="J161"/>
  <c i="2" r="J777"/>
  <c r="BK768"/>
  <c r="BK666"/>
  <c r="J436"/>
  <c r="J424"/>
  <c r="BK398"/>
  <c r="BK367"/>
  <c r="BK788"/>
  <c r="BK530"/>
  <c r="BK456"/>
  <c r="BK351"/>
  <c r="J337"/>
  <c r="BK326"/>
  <c r="J197"/>
  <c r="BK150"/>
  <c r="J140"/>
  <c r="J104"/>
  <c i="13" r="F36"/>
  <c i="2" r="BK835"/>
  <c r="BK765"/>
  <c r="BK737"/>
  <c i="13" r="F33"/>
  <c i="12" r="BK99"/>
  <c i="11" r="J135"/>
  <c r="J114"/>
  <c r="BK95"/>
  <c i="2" r="J865"/>
  <c r="J851"/>
  <c r="BK824"/>
  <c r="J803"/>
  <c r="J795"/>
  <c r="BK792"/>
  <c r="J768"/>
  <c r="BK471"/>
  <c r="J440"/>
  <c r="J430"/>
  <c r="J235"/>
  <c r="J150"/>
  <c r="BK104"/>
  <c i="13" r="J33"/>
  <c i="12" r="BK117"/>
  <c r="J103"/>
  <c i="11" r="BK114"/>
  <c i="10" r="BK147"/>
  <c r="BK146"/>
  <c r="BK138"/>
  <c r="BK134"/>
  <c r="BK102"/>
  <c i="9" r="J136"/>
  <c r="J100"/>
  <c i="8" r="J130"/>
  <c r="J122"/>
  <c r="J121"/>
  <c r="BK118"/>
  <c r="J112"/>
  <c r="BK109"/>
  <c r="BK108"/>
  <c r="BK103"/>
  <c r="BK94"/>
  <c r="J90"/>
  <c i="7" r="J130"/>
  <c r="J122"/>
  <c r="BK120"/>
  <c r="BK118"/>
  <c r="J114"/>
  <c r="BK113"/>
  <c r="BK112"/>
  <c r="BK105"/>
  <c i="12" r="BK141"/>
  <c r="BK106"/>
  <c i="11" r="J137"/>
  <c r="J124"/>
  <c r="J117"/>
  <c i="10" r="J125"/>
  <c r="BK118"/>
  <c r="J111"/>
  <c i="9" r="J130"/>
  <c r="BK98"/>
  <c i="8" r="J134"/>
  <c r="J128"/>
  <c r="BK96"/>
  <c r="J94"/>
  <c r="BK93"/>
  <c r="BK90"/>
  <c i="7" r="J132"/>
  <c r="BK127"/>
  <c r="BK123"/>
  <c r="J112"/>
  <c i="6" r="J132"/>
  <c r="BK127"/>
  <c i="10" r="J140"/>
  <c r="BK108"/>
  <c r="BK96"/>
  <c i="9" r="J142"/>
  <c r="BK138"/>
  <c r="BK134"/>
  <c r="BK118"/>
  <c i="2" r="BK847"/>
  <c r="J799"/>
  <c r="J743"/>
  <c r="J727"/>
  <c r="BK721"/>
  <c r="BK714"/>
  <c i="14" r="F37"/>
  <c i="1" r="BD67"/>
  <c i="15" r="F37"/>
  <c i="1" r="BD68"/>
  <c i="14" r="F36"/>
  <c i="1" r="BC67"/>
  <c i="15" r="F33"/>
  <c i="1" r="AZ68"/>
  <c i="14" r="F35"/>
  <c i="1" r="BB67"/>
  <c i="14" r="J33"/>
  <c i="1" r="AV67"/>
  <c i="9" l="1" r="P133"/>
  <c i="10" r="R133"/>
  <c i="6" r="BK86"/>
  <c r="P107"/>
  <c i="7" r="P107"/>
  <c i="8" r="P100"/>
  <c i="9" r="R129"/>
  <c r="R137"/>
  <c i="10" r="BK141"/>
  <c r="J141"/>
  <c r="J70"/>
  <c i="11" r="P92"/>
  <c r="T132"/>
  <c i="7" r="BK86"/>
  <c r="T100"/>
  <c i="8" r="T126"/>
  <c i="9" r="BK137"/>
  <c r="J137"/>
  <c r="J69"/>
  <c i="10" r="P133"/>
  <c i="11" r="BK92"/>
  <c r="P132"/>
  <c r="P136"/>
  <c i="4" r="BK146"/>
  <c r="J146"/>
  <c r="J65"/>
  <c r="BK203"/>
  <c r="J203"/>
  <c r="J67"/>
  <c i="5" r="BK107"/>
  <c r="J107"/>
  <c r="J63"/>
  <c i="6" r="T100"/>
  <c i="7" r="BK100"/>
  <c r="J100"/>
  <c r="J62"/>
  <c r="T126"/>
  <c i="8" r="T100"/>
  <c i="9" r="BK92"/>
  <c r="R92"/>
  <c r="T99"/>
  <c r="T129"/>
  <c r="T133"/>
  <c i="10" r="P110"/>
  <c r="T124"/>
  <c r="P137"/>
  <c i="11" r="R109"/>
  <c i="12" r="BK128"/>
  <c r="J128"/>
  <c r="J67"/>
  <c r="P136"/>
  <c i="2" r="BK97"/>
  <c r="T643"/>
  <c r="R715"/>
  <c r="BK805"/>
  <c r="J805"/>
  <c r="J72"/>
  <c r="R853"/>
  <c r="R891"/>
  <c i="3" r="R132"/>
  <c r="R93"/>
  <c r="T140"/>
  <c r="BK194"/>
  <c r="J194"/>
  <c r="J68"/>
  <c r="P208"/>
  <c i="4" r="R105"/>
  <c r="P203"/>
  <c i="5" r="P100"/>
  <c r="BK126"/>
  <c r="J126"/>
  <c r="J64"/>
  <c i="6" r="BK107"/>
  <c r="J107"/>
  <c r="J63"/>
  <c i="7" r="R86"/>
  <c r="R126"/>
  <c i="8" r="R86"/>
  <c i="9" r="BK124"/>
  <c i="10" r="BK110"/>
  <c r="J110"/>
  <c r="J63"/>
  <c r="P129"/>
  <c i="11" r="BK109"/>
  <c r="J109"/>
  <c r="J63"/>
  <c r="BK132"/>
  <c r="J132"/>
  <c r="J68"/>
  <c i="7" r="BK126"/>
  <c r="J126"/>
  <c r="J64"/>
  <c i="8" r="BK126"/>
  <c r="J126"/>
  <c r="J64"/>
  <c i="9" r="T124"/>
  <c r="R133"/>
  <c i="10" r="R110"/>
  <c r="P124"/>
  <c i="11" r="R92"/>
  <c r="R91"/>
  <c r="R90"/>
  <c r="R128"/>
  <c i="12" r="BK98"/>
  <c r="J98"/>
  <c r="J62"/>
  <c r="P123"/>
  <c r="P132"/>
  <c i="13" r="BK104"/>
  <c r="J104"/>
  <c r="J63"/>
  <c i="10" r="BK137"/>
  <c r="J137"/>
  <c r="J69"/>
  <c i="11" r="T98"/>
  <c r="BK123"/>
  <c r="BK136"/>
  <c r="J136"/>
  <c r="J69"/>
  <c i="10" r="T92"/>
  <c r="R124"/>
  <c r="R137"/>
  <c i="11" r="BK128"/>
  <c r="J128"/>
  <c r="J67"/>
  <c r="T136"/>
  <c i="8" r="T107"/>
  <c i="9" r="P129"/>
  <c i="10" r="T99"/>
  <c r="T129"/>
  <c i="11" r="T109"/>
  <c r="P140"/>
  <c i="4" r="T89"/>
  <c r="T88"/>
  <c r="T102"/>
  <c r="P189"/>
  <c i="5" r="R126"/>
  <c i="6" r="R100"/>
  <c i="8" r="T86"/>
  <c r="T85"/>
  <c r="T84"/>
  <c r="P126"/>
  <c i="9" r="BK99"/>
  <c r="J99"/>
  <c r="J62"/>
  <c r="R110"/>
  <c i="10" r="P99"/>
  <c r="BK133"/>
  <c r="J133"/>
  <c r="J68"/>
  <c r="R141"/>
  <c i="11" r="P128"/>
  <c r="R132"/>
  <c i="12" r="T98"/>
  <c r="T123"/>
  <c i="2" r="P97"/>
  <c r="BK715"/>
  <c r="J715"/>
  <c r="J67"/>
  <c r="BK767"/>
  <c r="J767"/>
  <c r="J70"/>
  <c r="R805"/>
  <c r="P891"/>
  <c i="3" r="R140"/>
  <c r="BK185"/>
  <c r="J185"/>
  <c r="J67"/>
  <c r="R194"/>
  <c r="R208"/>
  <c i="4" r="BK89"/>
  <c r="BK88"/>
  <c r="J88"/>
  <c r="J60"/>
  <c r="BK102"/>
  <c r="T146"/>
  <c i="5" r="BK86"/>
  <c r="T107"/>
  <c i="6" r="T86"/>
  <c r="R126"/>
  <c i="7" r="R100"/>
  <c i="8" r="R107"/>
  <c i="9" r="P137"/>
  <c i="11" r="P109"/>
  <c r="BK140"/>
  <c r="J140"/>
  <c r="J70"/>
  <c i="2" r="P643"/>
  <c r="R679"/>
  <c r="R692"/>
  <c r="R689"/>
  <c r="P709"/>
  <c r="P767"/>
  <c r="P794"/>
  <c r="T853"/>
  <c r="BK903"/>
  <c r="J903"/>
  <c r="J75"/>
  <c i="3" r="P132"/>
  <c r="P93"/>
  <c r="T168"/>
  <c r="P194"/>
  <c r="T230"/>
  <c i="4" r="P89"/>
  <c r="P88"/>
  <c r="BK105"/>
  <c r="J105"/>
  <c r="J64"/>
  <c r="BK189"/>
  <c r="J189"/>
  <c r="J66"/>
  <c i="5" r="BK100"/>
  <c r="J100"/>
  <c r="J62"/>
  <c r="P126"/>
  <c i="6" r="R107"/>
  <c i="7" r="T86"/>
  <c r="T85"/>
  <c r="T84"/>
  <c r="P126"/>
  <c i="8" r="BK86"/>
  <c r="J86"/>
  <c r="J61"/>
  <c r="R126"/>
  <c i="9" r="T92"/>
  <c r="R99"/>
  <c r="P110"/>
  <c r="BK141"/>
  <c r="J141"/>
  <c r="J70"/>
  <c i="10" r="R99"/>
  <c r="R129"/>
  <c r="T137"/>
  <c i="11" r="T123"/>
  <c i="12" r="P92"/>
  <c r="T109"/>
  <c r="R136"/>
  <c i="2" r="R643"/>
  <c r="BK692"/>
  <c r="J692"/>
  <c r="J65"/>
  <c r="P715"/>
  <c r="T767"/>
  <c r="R794"/>
  <c r="BK853"/>
  <c r="J853"/>
  <c r="J73"/>
  <c r="T891"/>
  <c i="3" r="BK168"/>
  <c r="J168"/>
  <c r="J66"/>
  <c r="T194"/>
  <c r="BK230"/>
  <c r="J230"/>
  <c r="J72"/>
  <c i="4" r="R89"/>
  <c r="R88"/>
  <c r="P102"/>
  <c r="T105"/>
  <c r="T189"/>
  <c i="5" r="T86"/>
  <c r="T100"/>
  <c i="6" r="T107"/>
  <c i="7" r="R107"/>
  <c i="8" r="R100"/>
  <c i="9" r="BK133"/>
  <c r="J133"/>
  <c r="J68"/>
  <c r="T141"/>
  <c i="10" r="R92"/>
  <c r="R91"/>
  <c r="T141"/>
  <c i="11" r="P98"/>
  <c r="T128"/>
  <c r="R140"/>
  <c i="12" r="BK109"/>
  <c r="J109"/>
  <c r="J63"/>
  <c r="BK123"/>
  <c r="T132"/>
  <c r="R92"/>
  <c r="R132"/>
  <c i="2" r="R97"/>
  <c r="BK679"/>
  <c r="J679"/>
  <c r="J63"/>
  <c r="T692"/>
  <c r="T689"/>
  <c r="R709"/>
  <c r="BK761"/>
  <c r="R761"/>
  <c r="P805"/>
  <c r="BK891"/>
  <c r="J891"/>
  <c r="J74"/>
  <c r="T903"/>
  <c i="3" r="T132"/>
  <c r="T93"/>
  <c r="T92"/>
  <c r="P168"/>
  <c r="T185"/>
  <c r="R230"/>
  <c i="4" r="P146"/>
  <c r="R203"/>
  <c i="5" r="P86"/>
  <c r="R107"/>
  <c i="6" r="BK100"/>
  <c r="J100"/>
  <c r="J62"/>
  <c r="BK126"/>
  <c r="J126"/>
  <c r="J64"/>
  <c i="7" r="P86"/>
  <c r="P100"/>
  <c i="8" r="BK107"/>
  <c r="J107"/>
  <c r="J63"/>
  <c i="9" r="R124"/>
  <c i="10" r="BK99"/>
  <c r="J99"/>
  <c r="J62"/>
  <c r="BK124"/>
  <c r="P141"/>
  <c i="11" r="BK98"/>
  <c r="J98"/>
  <c r="J62"/>
  <c r="R136"/>
  <c i="12" r="P128"/>
  <c r="P98"/>
  <c r="T128"/>
  <c i="2" r="T97"/>
  <c r="P679"/>
  <c r="T715"/>
  <c r="P761"/>
  <c r="T761"/>
  <c r="BK794"/>
  <c r="J794"/>
  <c r="J71"/>
  <c r="P853"/>
  <c r="P903"/>
  <c i="3" r="BK140"/>
  <c r="J140"/>
  <c r="J65"/>
  <c r="R168"/>
  <c r="R185"/>
  <c r="BK208"/>
  <c r="J208"/>
  <c r="J71"/>
  <c r="T208"/>
  <c r="T207"/>
  <c i="4" r="P105"/>
  <c r="R189"/>
  <c i="5" r="R86"/>
  <c r="R85"/>
  <c r="R84"/>
  <c r="R100"/>
  <c r="T126"/>
  <c i="6" r="R86"/>
  <c r="R85"/>
  <c r="R84"/>
  <c r="P126"/>
  <c i="7" r="T107"/>
  <c i="8" r="P86"/>
  <c i="9" r="P124"/>
  <c r="P123"/>
  <c r="P141"/>
  <c i="10" r="BK92"/>
  <c i="12" r="R109"/>
  <c r="R140"/>
  <c i="2" r="BK643"/>
  <c r="J643"/>
  <c r="J62"/>
  <c r="T679"/>
  <c r="P692"/>
  <c r="P689"/>
  <c r="BK709"/>
  <c r="J709"/>
  <c r="J66"/>
  <c r="T709"/>
  <c r="R767"/>
  <c r="T794"/>
  <c r="T805"/>
  <c r="R903"/>
  <c i="3" r="BK132"/>
  <c r="J132"/>
  <c r="J64"/>
  <c r="P140"/>
  <c r="P185"/>
  <c r="P230"/>
  <c i="4" r="R102"/>
  <c r="R146"/>
  <c r="T203"/>
  <c i="5" r="P107"/>
  <c i="6" r="P86"/>
  <c r="P85"/>
  <c r="P84"/>
  <c i="1" r="AU59"/>
  <c i="6" r="P100"/>
  <c r="T126"/>
  <c i="7" r="BK107"/>
  <c r="J107"/>
  <c r="J63"/>
  <c i="8" r="BK100"/>
  <c r="J100"/>
  <c r="J62"/>
  <c i="9" r="P99"/>
  <c r="T110"/>
  <c r="BK129"/>
  <c r="J129"/>
  <c r="J67"/>
  <c r="R141"/>
  <c i="10" r="P92"/>
  <c r="P91"/>
  <c r="BK129"/>
  <c r="J129"/>
  <c r="J67"/>
  <c i="11" r="T92"/>
  <c r="T91"/>
  <c r="P123"/>
  <c r="P122"/>
  <c i="12" r="BK132"/>
  <c r="J132"/>
  <c r="J68"/>
  <c r="T92"/>
  <c r="T91"/>
  <c r="BK92"/>
  <c r="J92"/>
  <c r="J61"/>
  <c r="P109"/>
  <c r="R128"/>
  <c r="T140"/>
  <c r="BK140"/>
  <c r="J140"/>
  <c r="J70"/>
  <c i="11" r="T140"/>
  <c i="12" r="P140"/>
  <c i="13" r="P85"/>
  <c r="P84"/>
  <c r="P83"/>
  <c i="1" r="AU66"/>
  <c i="12" r="BK136"/>
  <c r="J136"/>
  <c r="J69"/>
  <c i="13" r="BK85"/>
  <c r="J85"/>
  <c r="J61"/>
  <c r="T104"/>
  <c r="T84"/>
  <c r="T83"/>
  <c i="12" r="R98"/>
  <c r="T136"/>
  <c i="8" r="P107"/>
  <c i="9" r="P92"/>
  <c r="P91"/>
  <c r="P90"/>
  <c i="1" r="AU62"/>
  <c i="9" r="BK110"/>
  <c r="J110"/>
  <c r="J63"/>
  <c r="T137"/>
  <c i="10" r="T110"/>
  <c r="T133"/>
  <c i="11" r="R98"/>
  <c r="R123"/>
  <c r="R122"/>
  <c i="12" r="R123"/>
  <c r="R122"/>
  <c i="13" r="R104"/>
  <c r="R84"/>
  <c r="R83"/>
  <c i="15" r="BK87"/>
  <c r="J87"/>
  <c r="J62"/>
  <c r="P87"/>
  <c r="P83"/>
  <c r="P82"/>
  <c i="1" r="AU68"/>
  <c i="15" r="R87"/>
  <c r="R83"/>
  <c r="R82"/>
  <c r="T87"/>
  <c r="T83"/>
  <c r="T82"/>
  <c i="2" r="BF651"/>
  <c i="9" r="BF139"/>
  <c r="BF146"/>
  <c i="10" r="E80"/>
  <c r="BF113"/>
  <c r="BF127"/>
  <c r="BF138"/>
  <c i="11" r="J84"/>
  <c i="6" r="BF123"/>
  <c i="7" r="F55"/>
  <c r="BF118"/>
  <c i="8" r="E74"/>
  <c r="F81"/>
  <c i="9" r="F87"/>
  <c r="BF93"/>
  <c r="BF111"/>
  <c r="BF140"/>
  <c i="11" r="BF110"/>
  <c i="12" r="BF93"/>
  <c r="BF117"/>
  <c r="BF129"/>
  <c r="BF135"/>
  <c i="7" r="BF124"/>
  <c i="8" r="BF96"/>
  <c r="BF124"/>
  <c i="11" r="BF133"/>
  <c i="2" r="BF274"/>
  <c r="BF351"/>
  <c r="BF388"/>
  <c r="BF515"/>
  <c r="BF687"/>
  <c r="BF693"/>
  <c r="BF751"/>
  <c r="BF843"/>
  <c i="11" r="BF99"/>
  <c r="BK119"/>
  <c r="J119"/>
  <c r="J64"/>
  <c i="12" r="BF105"/>
  <c i="2" r="BF799"/>
  <c i="1" r="AV66"/>
  <c r="BC66"/>
  <c i="2" r="J52"/>
  <c r="BF408"/>
  <c r="BF432"/>
  <c r="BF743"/>
  <c r="BF765"/>
  <c r="BF854"/>
  <c r="E85"/>
  <c r="BF316"/>
  <c r="BF378"/>
  <c r="BF530"/>
  <c r="BF703"/>
  <c r="BF756"/>
  <c i="4" r="BF190"/>
  <c r="BF192"/>
  <c i="5" r="BF87"/>
  <c r="BF128"/>
  <c i="6" r="F81"/>
  <c r="BF118"/>
  <c r="BF129"/>
  <c i="7" r="BF113"/>
  <c r="BF120"/>
  <c i="8" r="BF87"/>
  <c r="BF110"/>
  <c i="9" r="J84"/>
  <c r="BF96"/>
  <c r="BF108"/>
  <c r="BF118"/>
  <c r="BF130"/>
  <c r="BF138"/>
  <c i="10" r="BF121"/>
  <c r="BF125"/>
  <c r="BF134"/>
  <c r="BF140"/>
  <c i="11" r="BF112"/>
  <c i="12" r="F87"/>
  <c r="BK119"/>
  <c r="J119"/>
  <c r="J64"/>
  <c i="2" r="BF424"/>
  <c r="BF496"/>
  <c r="BF555"/>
  <c r="BF564"/>
  <c r="BF584"/>
  <c r="BF762"/>
  <c r="BF777"/>
  <c r="BK689"/>
  <c r="J689"/>
  <c r="J64"/>
  <c i="3" r="J86"/>
  <c r="BF95"/>
  <c r="BF129"/>
  <c r="BF169"/>
  <c r="BF172"/>
  <c r="BF174"/>
  <c r="BF205"/>
  <c r="BF217"/>
  <c r="BF228"/>
  <c i="4" r="F84"/>
  <c r="BF104"/>
  <c r="BF106"/>
  <c r="BF133"/>
  <c r="BF147"/>
  <c r="BF155"/>
  <c r="BF156"/>
  <c r="BF167"/>
  <c i="5" r="BF103"/>
  <c r="BF114"/>
  <c r="BF116"/>
  <c r="BF123"/>
  <c r="BF127"/>
  <c i="6" r="J78"/>
  <c r="BF113"/>
  <c r="BF116"/>
  <c r="BF117"/>
  <c r="BF127"/>
  <c i="7" r="E48"/>
  <c r="BF88"/>
  <c r="BF90"/>
  <c i="8" r="J52"/>
  <c r="BF114"/>
  <c r="BF116"/>
  <c r="BF130"/>
  <c i="10" r="J84"/>
  <c i="7" r="BF130"/>
  <c i="8" r="BF115"/>
  <c r="BF132"/>
  <c i="9" r="E48"/>
  <c r="BF106"/>
  <c r="BF142"/>
  <c i="10" r="BF100"/>
  <c r="BF106"/>
  <c r="BF115"/>
  <c r="BF144"/>
  <c i="11" r="BF95"/>
  <c r="BF101"/>
  <c r="BF103"/>
  <c i="12" r="BF110"/>
  <c r="BF145"/>
  <c i="14" r="E48"/>
  <c r="J52"/>
  <c i="2" r="BF701"/>
  <c r="BF806"/>
  <c r="BF875"/>
  <c i="10" r="BF136"/>
  <c r="BF146"/>
  <c i="11" r="BF105"/>
  <c r="BF120"/>
  <c i="12" r="J84"/>
  <c r="BF103"/>
  <c i="2" r="BF471"/>
  <c r="BF494"/>
  <c r="BF775"/>
  <c i="12" r="BF107"/>
  <c i="8" r="BF98"/>
  <c r="BF102"/>
  <c r="BF119"/>
  <c r="BF134"/>
  <c i="9" r="BF100"/>
  <c r="BF144"/>
  <c r="BF147"/>
  <c i="10" r="BF102"/>
  <c i="11" r="E48"/>
  <c r="BF97"/>
  <c r="BF139"/>
  <c r="BF141"/>
  <c i="12" r="BF99"/>
  <c i="4" r="BF209"/>
  <c i="5" r="BF105"/>
  <c r="BF121"/>
  <c i="6" r="BF122"/>
  <c i="7" r="BF93"/>
  <c r="BF114"/>
  <c r="BF115"/>
  <c r="BF117"/>
  <c r="BF119"/>
  <c r="BF127"/>
  <c i="8" r="BF90"/>
  <c r="BF93"/>
  <c r="BF121"/>
  <c r="BF129"/>
  <c i="9" r="BF107"/>
  <c r="BF134"/>
  <c i="10" r="F87"/>
  <c r="BF96"/>
  <c r="BF108"/>
  <c i="11" r="BF106"/>
  <c r="BF126"/>
  <c r="BF130"/>
  <c i="13" r="E73"/>
  <c i="2" r="BF710"/>
  <c i="3" r="BF103"/>
  <c r="BF116"/>
  <c r="BF137"/>
  <c r="BF209"/>
  <c r="BF236"/>
  <c i="4" r="BF99"/>
  <c r="BF115"/>
  <c r="BF126"/>
  <c r="BF152"/>
  <c r="BF211"/>
  <c i="5" r="BF109"/>
  <c r="BF120"/>
  <c i="6" r="BF98"/>
  <c r="BF114"/>
  <c r="BF119"/>
  <c i="7" r="J78"/>
  <c r="BF101"/>
  <c i="10" r="BF131"/>
  <c i="11" r="BF124"/>
  <c i="12" r="BF112"/>
  <c r="BF133"/>
  <c i="2" r="BF369"/>
  <c r="BF737"/>
  <c r="BF788"/>
  <c r="BF803"/>
  <c r="BF809"/>
  <c r="BF851"/>
  <c r="BF790"/>
  <c r="BF462"/>
  <c r="BF680"/>
  <c r="BF697"/>
  <c r="BF900"/>
  <c r="BF902"/>
  <c i="3" r="E82"/>
  <c r="BF110"/>
  <c r="BF119"/>
  <c r="BF124"/>
  <c r="BF186"/>
  <c r="BF195"/>
  <c r="BK123"/>
  <c r="J123"/>
  <c r="J62"/>
  <c r="BK128"/>
  <c r="J128"/>
  <c r="J63"/>
  <c i="4" r="E77"/>
  <c r="BF121"/>
  <c r="BF136"/>
  <c r="BF161"/>
  <c r="BF196"/>
  <c r="BF198"/>
  <c i="5" r="J78"/>
  <c r="F81"/>
  <c r="BF92"/>
  <c r="BF98"/>
  <c r="BF110"/>
  <c r="BF117"/>
  <c r="BF118"/>
  <c i="6" r="BF108"/>
  <c i="7" r="BF98"/>
  <c r="BF108"/>
  <c r="BF109"/>
  <c r="BF110"/>
  <c r="BF122"/>
  <c r="BF123"/>
  <c i="8" r="BF101"/>
  <c r="BF109"/>
  <c r="BF120"/>
  <c r="BF123"/>
  <c r="BF128"/>
  <c i="9" r="BF102"/>
  <c r="BF104"/>
  <c r="BF113"/>
  <c i="10" r="BF98"/>
  <c i="11" r="BF129"/>
  <c i="12" r="E48"/>
  <c r="BF138"/>
  <c i="2" r="F92"/>
  <c r="BF98"/>
  <c r="BF104"/>
  <c r="BF111"/>
  <c r="BF133"/>
  <c r="BF150"/>
  <c r="BF279"/>
  <c r="BF337"/>
  <c r="BF436"/>
  <c r="BF644"/>
  <c r="BF684"/>
  <c r="BF714"/>
  <c r="BF747"/>
  <c r="BF784"/>
  <c r="BF889"/>
  <c r="BF901"/>
  <c r="BF904"/>
  <c r="BF908"/>
  <c i="3" r="BF151"/>
  <c r="BF156"/>
  <c r="BF180"/>
  <c r="BF212"/>
  <c r="BF226"/>
  <c i="4" r="J81"/>
  <c r="BF117"/>
  <c r="BF128"/>
  <c r="BF141"/>
  <c r="BF171"/>
  <c r="BF174"/>
  <c r="BF204"/>
  <c r="BF206"/>
  <c r="BF207"/>
  <c r="BF208"/>
  <c i="5" r="BF108"/>
  <c r="BF112"/>
  <c r="BF113"/>
  <c i="6" r="E74"/>
  <c r="BF91"/>
  <c r="BF92"/>
  <c r="BF105"/>
  <c r="BF110"/>
  <c r="BF130"/>
  <c i="8" r="BF108"/>
  <c i="9" r="BF98"/>
  <c r="BF121"/>
  <c i="10" r="BF139"/>
  <c r="BK120"/>
  <c r="J120"/>
  <c r="J64"/>
  <c i="11" r="BF93"/>
  <c r="BF114"/>
  <c r="BF117"/>
  <c r="BF138"/>
  <c i="12" r="BF114"/>
  <c r="BF120"/>
  <c i="13" r="BF91"/>
  <c i="15" r="E48"/>
  <c i="2" r="BF440"/>
  <c i="12" r="BF146"/>
  <c i="13" r="F55"/>
  <c r="BF88"/>
  <c r="BF99"/>
  <c i="3" r="F55"/>
  <c r="BF106"/>
  <c r="BF141"/>
  <c r="BF147"/>
  <c r="BF165"/>
  <c r="BF178"/>
  <c r="BF182"/>
  <c r="BF202"/>
  <c r="BF214"/>
  <c r="BF219"/>
  <c i="4" r="BF180"/>
  <c r="BF187"/>
  <c r="BF201"/>
  <c i="5" r="E74"/>
  <c r="BF96"/>
  <c r="BF115"/>
  <c r="BF124"/>
  <c i="6" r="BF87"/>
  <c r="BF88"/>
  <c r="BF102"/>
  <c r="BF124"/>
  <c r="BF132"/>
  <c r="BF134"/>
  <c i="7" r="BF94"/>
  <c r="BF102"/>
  <c r="BF105"/>
  <c r="BF112"/>
  <c r="BF132"/>
  <c i="8" r="BF94"/>
  <c r="BF117"/>
  <c r="BF127"/>
  <c i="9" r="BF115"/>
  <c r="BF131"/>
  <c i="10" r="BF107"/>
  <c r="BF111"/>
  <c r="BF142"/>
  <c r="BF147"/>
  <c i="11" r="F55"/>
  <c r="BF107"/>
  <c r="BF143"/>
  <c i="12" r="BF137"/>
  <c r="BF143"/>
  <c r="BF141"/>
  <c i="14" r="BK83"/>
  <c r="BK82"/>
  <c r="BK81"/>
  <c r="J81"/>
  <c i="15" r="J76"/>
  <c i="2" r="BF121"/>
  <c r="BF140"/>
  <c r="BF197"/>
  <c r="BF326"/>
  <c r="BF398"/>
  <c r="BF456"/>
  <c r="BF473"/>
  <c r="BF631"/>
  <c r="BF824"/>
  <c r="BF827"/>
  <c r="BF848"/>
  <c r="BF880"/>
  <c i="12" r="BF97"/>
  <c r="BF106"/>
  <c i="13" r="J52"/>
  <c i="2" r="BF126"/>
  <c r="BF349"/>
  <c r="BF416"/>
  <c r="BF430"/>
  <c r="BF657"/>
  <c r="BF732"/>
  <c r="BF882"/>
  <c i="3" r="BF98"/>
  <c r="BF133"/>
  <c r="BF155"/>
  <c r="BF160"/>
  <c r="BF176"/>
  <c r="BF222"/>
  <c r="BF224"/>
  <c r="BF231"/>
  <c r="BF237"/>
  <c i="4" r="BF94"/>
  <c r="BF96"/>
  <c r="BF144"/>
  <c r="BF149"/>
  <c r="BF150"/>
  <c r="BF153"/>
  <c r="BF157"/>
  <c r="BF164"/>
  <c r="BF178"/>
  <c r="BF194"/>
  <c i="5" r="BF94"/>
  <c r="BF119"/>
  <c r="BF129"/>
  <c r="BF132"/>
  <c r="BF134"/>
  <c i="6" r="BF94"/>
  <c r="BF101"/>
  <c r="BF109"/>
  <c r="BF112"/>
  <c r="BF120"/>
  <c r="BF121"/>
  <c r="BF128"/>
  <c i="7" r="BF96"/>
  <c r="BF128"/>
  <c i="8" r="BF103"/>
  <c i="9" r="BF125"/>
  <c i="10" r="BF93"/>
  <c i="12" r="BF95"/>
  <c i="13" r="J79"/>
  <c i="2" r="BF339"/>
  <c r="BF666"/>
  <c r="BF682"/>
  <c r="BF721"/>
  <c r="BF817"/>
  <c r="BF885"/>
  <c r="BF886"/>
  <c r="BF887"/>
  <c r="BF888"/>
  <c r="BF892"/>
  <c r="BF899"/>
  <c i="3" r="BF101"/>
  <c r="BF113"/>
  <c r="BF121"/>
  <c r="BF162"/>
  <c r="BF190"/>
  <c r="BF197"/>
  <c r="BF199"/>
  <c r="BF238"/>
  <c r="BF241"/>
  <c r="BK204"/>
  <c r="J204"/>
  <c r="J69"/>
  <c i="4" r="BF90"/>
  <c r="BF92"/>
  <c r="BF103"/>
  <c r="BF113"/>
  <c r="BF123"/>
  <c r="BF130"/>
  <c r="BF135"/>
  <c r="BF160"/>
  <c r="BF163"/>
  <c r="BF165"/>
  <c i="5" r="BF88"/>
  <c r="BF91"/>
  <c r="BF101"/>
  <c r="BF102"/>
  <c r="BF122"/>
  <c r="BF130"/>
  <c i="6" r="BF96"/>
  <c r="BF103"/>
  <c r="BF115"/>
  <c i="7" r="BF87"/>
  <c r="BF103"/>
  <c r="BF116"/>
  <c r="BF121"/>
  <c r="BF129"/>
  <c r="BF134"/>
  <c i="8" r="BF88"/>
  <c r="BF105"/>
  <c r="BF112"/>
  <c r="BF113"/>
  <c r="BF122"/>
  <c i="10" r="BF104"/>
  <c i="11" r="BF135"/>
  <c r="BF145"/>
  <c i="12" r="BF126"/>
  <c i="2" r="BF835"/>
  <c i="13" r="BF86"/>
  <c r="BF89"/>
  <c i="2" r="BF376"/>
  <c r="BF707"/>
  <c r="BF727"/>
  <c r="BF821"/>
  <c r="BF847"/>
  <c i="12" r="BF130"/>
  <c i="13" r="BF87"/>
  <c r="BF94"/>
  <c i="2" r="BF795"/>
  <c r="BF690"/>
  <c r="BF865"/>
  <c r="BF877"/>
  <c i="12" r="BF101"/>
  <c r="BF124"/>
  <c r="BF139"/>
  <c i="13" r="BF100"/>
  <c r="BF107"/>
  <c r="BK102"/>
  <c r="J102"/>
  <c r="J62"/>
  <c i="14" r="F55"/>
  <c i="15" r="F55"/>
  <c r="BF85"/>
  <c i="13" r="BF106"/>
  <c i="2" r="BF138"/>
  <c r="BF500"/>
  <c r="BF716"/>
  <c r="BF792"/>
  <c r="BF134"/>
  <c r="BF235"/>
  <c r="BF301"/>
  <c r="BF367"/>
  <c r="BF768"/>
  <c i="8" r="BF118"/>
  <c i="9" r="BF127"/>
  <c r="BF136"/>
  <c r="BK120"/>
  <c r="J120"/>
  <c r="J64"/>
  <c i="10" r="BF118"/>
  <c r="BF130"/>
  <c i="11" r="BF137"/>
  <c r="BF146"/>
  <c i="13" r="BF93"/>
  <c r="BF96"/>
  <c r="BF97"/>
  <c r="BF103"/>
  <c r="BF105"/>
  <c i="1" r="AZ66"/>
  <c i="14" r="BF84"/>
  <c i="15" r="BF88"/>
  <c r="BF90"/>
  <c r="BK84"/>
  <c r="J84"/>
  <c r="J61"/>
  <c i="7" r="F33"/>
  <c i="1" r="AZ60"/>
  <c i="9" r="F35"/>
  <c i="1" r="BB62"/>
  <c i="5" r="F37"/>
  <c i="1" r="BD58"/>
  <c i="9" r="F36"/>
  <c i="1" r="BC62"/>
  <c i="4" r="J33"/>
  <c i="1" r="AV57"/>
  <c i="8" r="J33"/>
  <c i="1" r="AV61"/>
  <c i="8" r="F35"/>
  <c i="1" r="BB61"/>
  <c i="12" r="J33"/>
  <c i="1" r="AV65"/>
  <c i="7" r="F37"/>
  <c i="1" r="BD60"/>
  <c i="6" r="F37"/>
  <c i="1" r="BD59"/>
  <c i="6" r="J33"/>
  <c i="1" r="AV59"/>
  <c i="5" r="F35"/>
  <c i="1" r="BB58"/>
  <c i="10" r="F35"/>
  <c i="1" r="BB63"/>
  <c i="5" r="F36"/>
  <c i="1" r="BC58"/>
  <c i="11" r="F37"/>
  <c i="1" r="BD64"/>
  <c i="3" r="F37"/>
  <c i="1" r="BD56"/>
  <c i="12" r="F33"/>
  <c i="1" r="AZ65"/>
  <c i="13" r="F37"/>
  <c i="1" r="BD66"/>
  <c i="9" r="F37"/>
  <c i="1" r="BD62"/>
  <c i="7" r="F35"/>
  <c i="1" r="BB60"/>
  <c i="11" r="J33"/>
  <c i="1" r="AV64"/>
  <c i="12" r="F36"/>
  <c i="1" r="BC65"/>
  <c i="10" r="J33"/>
  <c i="1" r="AV63"/>
  <c i="4" r="F37"/>
  <c i="1" r="BD57"/>
  <c i="8" r="F36"/>
  <c i="1" r="BC61"/>
  <c i="6" r="F36"/>
  <c i="1" r="BC59"/>
  <c i="3" r="J33"/>
  <c i="1" r="AV56"/>
  <c i="14" r="F33"/>
  <c i="1" r="AZ67"/>
  <c i="14" r="F34"/>
  <c i="1" r="BA67"/>
  <c i="11" r="F35"/>
  <c i="1" r="BB64"/>
  <c i="10" r="F37"/>
  <c i="1" r="BD63"/>
  <c i="2" r="J33"/>
  <c i="1" r="AV55"/>
  <c i="15" r="F35"/>
  <c i="1" r="BB68"/>
  <c i="11" r="F36"/>
  <c i="1" r="BC64"/>
  <c i="15" r="F36"/>
  <c i="1" r="BC68"/>
  <c i="3" r="F35"/>
  <c i="1" r="BB56"/>
  <c i="9" r="J33"/>
  <c i="1" r="AV62"/>
  <c i="4" r="F35"/>
  <c i="1" r="BB57"/>
  <c i="12" r="F35"/>
  <c i="1" r="BB65"/>
  <c i="7" r="F36"/>
  <c i="1" r="BC60"/>
  <c i="2" r="F35"/>
  <c i="1" r="BB55"/>
  <c i="10" r="F33"/>
  <c i="1" r="AZ63"/>
  <c i="5" r="J33"/>
  <c i="1" r="AV58"/>
  <c i="4" r="F36"/>
  <c i="1" r="BC57"/>
  <c i="2" r="F33"/>
  <c i="1" r="AZ55"/>
  <c i="10" r="F36"/>
  <c i="1" r="BC63"/>
  <c i="4" r="F33"/>
  <c i="1" r="AZ57"/>
  <c i="13" r="F35"/>
  <c i="1" r="BB66"/>
  <c i="2" r="F36"/>
  <c i="1" r="BC55"/>
  <c i="8" r="F33"/>
  <c i="1" r="AZ61"/>
  <c i="3" r="F36"/>
  <c i="1" r="BC56"/>
  <c i="8" r="F37"/>
  <c i="1" r="BD61"/>
  <c i="11" r="F33"/>
  <c i="1" r="AZ64"/>
  <c i="12" r="F37"/>
  <c i="1" r="BD65"/>
  <c i="14" r="J30"/>
  <c i="1" r="AG67"/>
  <c i="7" r="J33"/>
  <c i="1" r="AV60"/>
  <c i="2" r="F37"/>
  <c i="1" r="BD55"/>
  <c i="6" r="F35"/>
  <c i="1" r="BB59"/>
  <c i="6" r="F33"/>
  <c i="1" r="AZ59"/>
  <c i="5" r="F33"/>
  <c i="1" r="AZ58"/>
  <c i="3" r="F33"/>
  <c i="1" r="AZ56"/>
  <c i="9" r="F33"/>
  <c i="1" r="AZ62"/>
  <c i="15" r="J33"/>
  <c i="1" r="AV68"/>
  <c i="2" l="1" r="R760"/>
  <c r="T96"/>
  <c i="9" r="T91"/>
  <c i="5" r="P85"/>
  <c r="P84"/>
  <c i="1" r="AU58"/>
  <c i="2" r="P760"/>
  <c i="10" r="BK123"/>
  <c r="J123"/>
  <c r="J65"/>
  <c i="3" r="R207"/>
  <c r="R92"/>
  <c i="12" r="P122"/>
  <c i="11" r="T122"/>
  <c i="12" r="T122"/>
  <c i="4" r="R101"/>
  <c i="7" r="R85"/>
  <c r="R84"/>
  <c i="2" r="R96"/>
  <c r="R95"/>
  <c i="10" r="T91"/>
  <c i="9" r="T123"/>
  <c i="3" r="P207"/>
  <c r="P92"/>
  <c i="1" r="AU56"/>
  <c i="4" r="R87"/>
  <c i="9" r="R123"/>
  <c i="4" r="BK101"/>
  <c r="J101"/>
  <c r="J62"/>
  <c i="9" r="BK123"/>
  <c r="J123"/>
  <c r="J65"/>
  <c r="R91"/>
  <c r="R90"/>
  <c i="12" r="T90"/>
  <c i="7" r="P85"/>
  <c r="P84"/>
  <c i="1" r="AU60"/>
  <c i="2" r="BK760"/>
  <c r="J760"/>
  <c r="J68"/>
  <c i="4" r="P101"/>
  <c r="P87"/>
  <c i="1" r="AU57"/>
  <c i="12" r="P91"/>
  <c r="P90"/>
  <c i="1" r="AU65"/>
  <c i="2" r="P96"/>
  <c r="P95"/>
  <c i="1" r="AU55"/>
  <c i="4" r="T101"/>
  <c r="T87"/>
  <c i="8" r="R85"/>
  <c r="R84"/>
  <c i="11" r="BK122"/>
  <c r="J122"/>
  <c r="J65"/>
  <c i="10" r="P123"/>
  <c r="P90"/>
  <c i="1" r="AU63"/>
  <c i="10" r="T123"/>
  <c i="6" r="T85"/>
  <c r="T84"/>
  <c i="2" r="BK96"/>
  <c r="BK95"/>
  <c r="J95"/>
  <c r="J59"/>
  <c i="9" r="BK91"/>
  <c r="BK90"/>
  <c r="J90"/>
  <c r="J59"/>
  <c i="11" r="P91"/>
  <c r="P90"/>
  <c i="1" r="AU64"/>
  <c i="7" r="BK85"/>
  <c r="BK84"/>
  <c r="J84"/>
  <c r="J59"/>
  <c i="10" r="R123"/>
  <c r="R90"/>
  <c i="11" r="BK91"/>
  <c r="J91"/>
  <c r="J60"/>
  <c i="8" r="P85"/>
  <c r="P84"/>
  <c i="1" r="AU61"/>
  <c i="2" r="T760"/>
  <c i="12" r="BK122"/>
  <c r="J122"/>
  <c r="J65"/>
  <c i="5" r="BK85"/>
  <c r="BK84"/>
  <c r="J84"/>
  <c i="11" r="T90"/>
  <c i="10" r="BK91"/>
  <c r="J91"/>
  <c r="J60"/>
  <c i="12" r="R91"/>
  <c r="R90"/>
  <c i="5" r="T85"/>
  <c r="T84"/>
  <c i="6" r="BK85"/>
  <c r="J85"/>
  <c r="J60"/>
  <c i="3" r="BK94"/>
  <c r="J94"/>
  <c r="J61"/>
  <c i="10" r="J92"/>
  <c r="J61"/>
  <c r="J124"/>
  <c r="J66"/>
  <c i="8" r="BK85"/>
  <c r="J85"/>
  <c r="J60"/>
  <c i="9" r="J92"/>
  <c r="J61"/>
  <c i="11" r="J123"/>
  <c r="J66"/>
  <c i="13" r="BK84"/>
  <c r="J84"/>
  <c r="J60"/>
  <c i="6" r="J86"/>
  <c r="J61"/>
  <c i="12" r="BK91"/>
  <c r="J91"/>
  <c r="J60"/>
  <c i="2" r="J97"/>
  <c r="J61"/>
  <c i="3" r="BK207"/>
  <c r="J207"/>
  <c r="J70"/>
  <c i="4" r="J89"/>
  <c r="J61"/>
  <c r="J102"/>
  <c r="J63"/>
  <c i="5" r="J86"/>
  <c r="J61"/>
  <c i="7" r="J86"/>
  <c r="J61"/>
  <c i="9" r="J124"/>
  <c r="J66"/>
  <c i="14" r="J82"/>
  <c r="J60"/>
  <c r="J59"/>
  <c i="11" r="J92"/>
  <c r="J61"/>
  <c i="12" r="J123"/>
  <c r="J66"/>
  <c i="4" r="BK87"/>
  <c r="J87"/>
  <c i="2" r="J761"/>
  <c r="J69"/>
  <c i="14" r="J83"/>
  <c r="J61"/>
  <c i="15" r="BK83"/>
  <c r="J83"/>
  <c r="J60"/>
  <c i="9" r="J34"/>
  <c i="1" r="AW62"/>
  <c r="AT62"/>
  <c i="12" r="J34"/>
  <c i="1" r="AW65"/>
  <c r="AT65"/>
  <c i="8" r="J34"/>
  <c i="1" r="AW61"/>
  <c r="AT61"/>
  <c i="5" r="J30"/>
  <c i="1" r="AG58"/>
  <c i="2" r="J34"/>
  <c i="1" r="AW55"/>
  <c r="AT55"/>
  <c i="9" r="F34"/>
  <c i="1" r="BA62"/>
  <c i="6" r="F34"/>
  <c i="1" r="BA59"/>
  <c i="3" r="F34"/>
  <c i="1" r="BA56"/>
  <c i="5" r="F34"/>
  <c i="1" r="BA58"/>
  <c i="15" r="F34"/>
  <c i="1" r="BA68"/>
  <c i="12" r="F34"/>
  <c i="1" r="BA65"/>
  <c i="10" r="J34"/>
  <c i="1" r="AW63"/>
  <c r="AT63"/>
  <c i="13" r="F34"/>
  <c i="1" r="BA66"/>
  <c i="2" r="F34"/>
  <c i="1" r="BA55"/>
  <c i="6" r="J34"/>
  <c i="1" r="AW59"/>
  <c r="AT59"/>
  <c r="BC54"/>
  <c r="AY54"/>
  <c i="7" r="J34"/>
  <c i="1" r="AW60"/>
  <c r="AT60"/>
  <c i="10" r="F34"/>
  <c i="1" r="BA63"/>
  <c i="5" r="J34"/>
  <c i="1" r="AW58"/>
  <c r="AT58"/>
  <c r="AZ54"/>
  <c r="W29"/>
  <c i="4" r="F34"/>
  <c i="1" r="BA57"/>
  <c i="14" r="J34"/>
  <c i="1" r="AW67"/>
  <c r="AT67"/>
  <c i="4" r="J30"/>
  <c i="1" r="AG57"/>
  <c r="BB54"/>
  <c r="W31"/>
  <c i="4" r="J34"/>
  <c i="1" r="AW57"/>
  <c r="AT57"/>
  <c i="3" r="J34"/>
  <c i="1" r="AW56"/>
  <c r="AT56"/>
  <c i="7" r="F34"/>
  <c i="1" r="BA60"/>
  <c i="8" r="F34"/>
  <c i="1" r="BA61"/>
  <c i="15" r="J34"/>
  <c i="1" r="AW68"/>
  <c r="AT68"/>
  <c i="11" r="F34"/>
  <c i="1" r="BA64"/>
  <c i="11" r="J34"/>
  <c i="1" r="AW64"/>
  <c r="AT64"/>
  <c r="BD54"/>
  <c r="W33"/>
  <c i="13" r="J34"/>
  <c i="1" r="AW66"/>
  <c r="AT66"/>
  <c i="10" l="1" r="T90"/>
  <c i="9" r="T90"/>
  <c i="2" r="T95"/>
  <c i="5" r="J39"/>
  <c i="4" r="J39"/>
  <c i="10" r="BK90"/>
  <c r="J90"/>
  <c r="J59"/>
  <c i="8" r="BK84"/>
  <c r="J84"/>
  <c i="13" r="BK83"/>
  <c r="J83"/>
  <c i="5" r="J85"/>
  <c r="J60"/>
  <c i="6" r="BK84"/>
  <c r="J84"/>
  <c r="J59"/>
  <c i="7" r="J85"/>
  <c r="J60"/>
  <c i="4" r="J59"/>
  <c i="14" r="J39"/>
  <c i="9" r="J91"/>
  <c r="J60"/>
  <c i="11" r="BK90"/>
  <c r="J90"/>
  <c r="J59"/>
  <c i="2" r="J96"/>
  <c r="J60"/>
  <c i="3" r="BK93"/>
  <c r="BK92"/>
  <c r="J92"/>
  <c r="J59"/>
  <c i="12" r="BK90"/>
  <c r="J90"/>
  <c r="J59"/>
  <c i="5" r="J59"/>
  <c i="15" r="BK82"/>
  <c r="J82"/>
  <c i="1" r="AN67"/>
  <c r="AN58"/>
  <c r="AN57"/>
  <c r="AV54"/>
  <c r="AK29"/>
  <c i="15" r="J30"/>
  <c i="1" r="AG68"/>
  <c r="AN68"/>
  <c r="BA54"/>
  <c r="W30"/>
  <c i="8" r="J30"/>
  <c i="1" r="AG61"/>
  <c r="AN61"/>
  <c r="W32"/>
  <c i="7" r="J30"/>
  <c i="1" r="AG60"/>
  <c r="AN60"/>
  <c r="AU54"/>
  <c i="9" r="J30"/>
  <c i="1" r="AG62"/>
  <c r="AN62"/>
  <c i="2" r="J30"/>
  <c i="1" r="AG55"/>
  <c r="AN55"/>
  <c i="13" r="J30"/>
  <c i="1" r="AG66"/>
  <c r="AN66"/>
  <c r="AX54"/>
  <c i="13" l="1" r="J59"/>
  <c i="2" r="J39"/>
  <c i="7" r="J39"/>
  <c i="9" r="J39"/>
  <c i="8" r="J59"/>
  <c i="3" r="J93"/>
  <c r="J60"/>
  <c i="15" r="J39"/>
  <c i="8" r="J39"/>
  <c i="13" r="J39"/>
  <c i="15" r="J59"/>
  <c i="3" r="J30"/>
  <c i="1" r="AG56"/>
  <c r="AN56"/>
  <c i="11" r="J30"/>
  <c i="1" r="AG64"/>
  <c r="AN64"/>
  <c i="6" r="J30"/>
  <c i="1" r="AG59"/>
  <c r="AN59"/>
  <c i="12" r="J30"/>
  <c i="1" r="AG65"/>
  <c r="AN65"/>
  <c i="10" r="J30"/>
  <c i="1" r="AG63"/>
  <c r="AN63"/>
  <c r="AW54"/>
  <c r="AK30"/>
  <c i="10" l="1" r="J39"/>
  <c i="12" r="J39"/>
  <c i="3" r="J39"/>
  <c i="6" r="J39"/>
  <c i="11" r="J39"/>
  <c i="1" r="AG54"/>
  <c r="AK26"/>
  <c r="AK35"/>
  <c r="AT54"/>
  <c l="1" r="AN54"/>
</calcChain>
</file>

<file path=xl/sharedStrings.xml><?xml version="1.0" encoding="utf-8"?>
<sst xmlns="http://schemas.openxmlformats.org/spreadsheetml/2006/main">
  <si>
    <t>Export Komplet</t>
  </si>
  <si>
    <t>VZ</t>
  </si>
  <si>
    <t>2.0</t>
  </si>
  <si>
    <t>ZAMOK</t>
  </si>
  <si>
    <t>False</t>
  </si>
  <si>
    <t>{0425ba24-d9b1-496d-8263-f200daed021c}</t>
  </si>
  <si>
    <t>0,01</t>
  </si>
  <si>
    <t>21</t>
  </si>
  <si>
    <t>15</t>
  </si>
  <si>
    <t>REKAPITULACE STAVBY</t>
  </si>
  <si>
    <t xml:space="preserve">v ---  níže se nacházejí doplnkové a pomocné údaje k sestavám  --- v</t>
  </si>
  <si>
    <t>Návod na vyplnění</t>
  </si>
  <si>
    <t>0,001</t>
  </si>
  <si>
    <t>Kód:</t>
  </si>
  <si>
    <t>09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</si>
  <si>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</si>
  <si>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</si>
  <si>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268/9</t>
  </si>
  <si>
    <t>KSO:</t>
  </si>
  <si>
    <t/>
  </si>
  <si>
    <t>CC-CZ:</t>
  </si>
  <si>
    <t>Místo:</t>
  </si>
  <si>
    <t>8. března 268/9</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</si>
  <si>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</si>
  <si>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</si>
  <si>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</si>
  <si>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</si>
  <si>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</si>
  <si>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</si>
  <si>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</si>
  <si>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</si>
  <si>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</si>
  <si>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</si>
  <si>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</si>
  <si>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</si>
  <si>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</si>
  <si>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</si>
  <si>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</si>
  <si>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</si>
  <si>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</si>
  <si>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</si>
  <si>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</si>
  <si>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</si>
  <si>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</si>
  <si>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</si>
  <si>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</si>
  <si>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</si>
  <si>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</si>
  <si>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</si>
  <si>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</si>
  <si>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</si>
  <si>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</si>
  <si>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</si>
  <si>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</si>
  <si>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</si>
  <si>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</si>
  <si>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</si>
  <si>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</si>
  <si>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</si>
  <si>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</si>
  <si>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</si>
  <si>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</si>
  <si>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</si>
  <si>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</si>
  <si>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</si>
  <si>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</si>
  <si>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</si>
  <si>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</si>
  <si>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</si>
  <si>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</si>
  <si>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</si>
  <si>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</si>
  <si>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</si>
  <si>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</si>
  <si>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</si>
  <si>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</si>
  <si>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</si>
  <si>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</si>
  <si>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</si>
  <si>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</si>
  <si>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</si>
  <si>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{e211909b-c4b9-4b4e-bf7a-2be79287eb9d}</t>
  </si>
  <si>
    <t>02</t>
  </si>
  <si>
    <t>sanace suterénu</t>
  </si>
  <si>
    <t>{36ebea86-9611-4693-903f-deb7a3c31f4a}</t>
  </si>
  <si>
    <t>03</t>
  </si>
  <si>
    <t>výměna střešní krytiny</t>
  </si>
  <si>
    <t>{bdb047d8-3fcb-4468-b7a1-492358b16627}</t>
  </si>
  <si>
    <t>04</t>
  </si>
  <si>
    <t>ÚT byt č.1</t>
  </si>
  <si>
    <t>{81bd90f1-bb5a-48ad-af6a-3c1c016082c8}</t>
  </si>
  <si>
    <t>05</t>
  </si>
  <si>
    <t>ÚT byt č.2</t>
  </si>
  <si>
    <t>{7f438c03-1a88-4c15-abaf-f77442870523}</t>
  </si>
  <si>
    <t>06</t>
  </si>
  <si>
    <t>ÚT byt č.3</t>
  </si>
  <si>
    <t>{5923e184-6cff-4a7f-a8f9-7d008c81c8f4}</t>
  </si>
  <si>
    <t>07</t>
  </si>
  <si>
    <t>ÚT byt č.4</t>
  </si>
  <si>
    <t>{9cef2b96-f4d4-4d76-a226-74cc246668ef}</t>
  </si>
  <si>
    <t>10</t>
  </si>
  <si>
    <t>stavební úpravy pro ÚT byt č.1</t>
  </si>
  <si>
    <t>{96d7b24f-7cf6-4365-b7d8-11f13de995aa}</t>
  </si>
  <si>
    <t>11</t>
  </si>
  <si>
    <t>stavební úpravy pro ÚT byt č.2</t>
  </si>
  <si>
    <t>{3aac4261-4ff5-4ffe-a2e6-a6661b19bfde}</t>
  </si>
  <si>
    <t>12</t>
  </si>
  <si>
    <t>stavební úpravy pro ÚT byt č.3</t>
  </si>
  <si>
    <t>{2aa7e803-09cc-4319-974c-014bcf66c142}</t>
  </si>
  <si>
    <t>13</t>
  </si>
  <si>
    <t>stavební úpravy pro ÚT byt č.4</t>
  </si>
  <si>
    <t>{cb24efc2-89a4-402d-a816-3f6d32a82ce4}</t>
  </si>
  <si>
    <t>14</t>
  </si>
  <si>
    <t>Plynoinstalace</t>
  </si>
  <si>
    <t>{e2473a60-ffd9-4dcf-85d7-870fb4ceb076}</t>
  </si>
  <si>
    <t>20</t>
  </si>
  <si>
    <t>Elektrotechnika</t>
  </si>
  <si>
    <t>{482b03da-dbf4-4454-bd6c-8bea27075157}</t>
  </si>
  <si>
    <t>30</t>
  </si>
  <si>
    <t>Vedlejší náklady</t>
  </si>
  <si>
    <t>{73b816b1-04b7-4bc6-adef-6d88b2645b2d}</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</si>
  <si>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</si>
  <si>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</si>
  <si>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</si>
  <si>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</si>
  <si>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</si>
  <si>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</si>
  <si>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</si>
  <si>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</si>
  <si>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</si>
  <si>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</si>
  <si>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</si>
  <si>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</si>
  <si>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</si>
  <si>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</si>
  <si>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</si>
  <si>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</si>
  <si>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</si>
  <si>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</si>
  <si>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</si>
  <si>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</si>
  <si>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</si>
  <si>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</si>
  <si>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</si>
  <si>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</si>
  <si>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</si>
  <si>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</si>
  <si>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</si>
  <si>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</si>
  <si>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</si>
  <si>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</si>
  <si>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</si>
  <si>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</si>
  <si>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</si>
  <si>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</si>
  <si>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</si>
  <si>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</si>
  <si>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</si>
  <si>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</si>
  <si>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</si>
  <si>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</si>
  <si>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</si>
  <si>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</si>
  <si>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</si>
  <si>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</si>
  <si>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</si>
  <si>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</si>
  <si>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</si>
  <si>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</si>
  <si>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</si>
  <si>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</si>
  <si>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</si>
  <si>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</si>
  <si>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</si>
  <si>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</si>
  <si>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</si>
  <si>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</si>
  <si>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</si>
  <si>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</si>
  <si>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</si>
  <si>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</si>
  <si>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</si>
  <si>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</si>
  <si>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</si>
  <si>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</si>
  <si>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</si>
  <si>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</si>
  <si>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</si>
  <si>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</si>
  <si>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</si>
  <si>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36*0,5</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</si>
  <si>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</si>
  <si>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</si>
  <si>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</si>
  <si>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</si>
  <si>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</si>
  <si>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</si>
  <si>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</si>
  <si>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</si>
  <si>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</si>
  <si>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</si>
  <si>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</si>
  <si>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</si>
  <si>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</si>
  <si>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</si>
  <si>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</si>
  <si>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</si>
  <si>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</si>
  <si>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</si>
  <si>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</si>
  <si>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</si>
  <si>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</si>
  <si>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</si>
  <si>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</si>
  <si>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</si>
  <si>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</si>
  <si>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</si>
  <si>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</si>
  <si>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</si>
  <si>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</si>
  <si>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</si>
  <si>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</si>
  <si>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</si>
  <si>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</si>
  <si>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</si>
  <si>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</si>
  <si>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</si>
  <si>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</si>
  <si>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</si>
  <si>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</si>
  <si>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20,9*1</t>
  </si>
  <si>
    <t>4,5*2</t>
  </si>
  <si>
    <t>přední část</t>
  </si>
  <si>
    <t>19*1</t>
  </si>
  <si>
    <t>20,9*1,5</t>
  </si>
  <si>
    <t>19*1,5</t>
  </si>
  <si>
    <t>20,9*7</t>
  </si>
  <si>
    <t>19*7</t>
  </si>
  <si>
    <t>okna fasada</t>
  </si>
  <si>
    <t>-1,2*1,5*12</t>
  </si>
  <si>
    <t>-1,8*1,5*6</t>
  </si>
  <si>
    <t>-0,55*1,5*2</t>
  </si>
  <si>
    <t>-0,4*0,8*2</t>
  </si>
  <si>
    <t>-0,85*2,3</t>
  </si>
  <si>
    <t>-0,8*1,1</t>
  </si>
  <si>
    <t>okna fasada ostění</t>
  </si>
  <si>
    <t>(1,5+1,2+1,5)*12*0,35</t>
  </si>
  <si>
    <t>(1,5+1,8+1,5)*6*0,35</t>
  </si>
  <si>
    <t>(1,5+0,55+1,5)*2*0,35</t>
  </si>
  <si>
    <t>(0,8+0,4+0,8)*2*0,35</t>
  </si>
  <si>
    <t>(2,3+0,85+2,3)*0,35</t>
  </si>
  <si>
    <t>(1,1+0,8+1,1)*0,35</t>
  </si>
  <si>
    <t>okna fasada parapety</t>
  </si>
  <si>
    <t>(1,2)*12*0,35</t>
  </si>
  <si>
    <t>(1,8)*6*0,35</t>
  </si>
  <si>
    <t>(0,55)*2*0,35</t>
  </si>
  <si>
    <t>(0,4)*2*0,35</t>
  </si>
  <si>
    <t>(0,85)*0,35</t>
  </si>
  <si>
    <t>(0,8)*0,35</t>
  </si>
  <si>
    <t>ostění soklové okna</t>
  </si>
  <si>
    <t>(0,9+0,3+0,9+0,3)*7*0,3</t>
  </si>
  <si>
    <t>(0,6+0,3+0,6+0,3)*9*0,3</t>
  </si>
  <si>
    <t>(2+0,8+2)*0,3</t>
  </si>
  <si>
    <t>štít</t>
  </si>
  <si>
    <t>36</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</si>
  <si>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</si>
  <si>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</si>
  <si>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</si>
  <si>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</si>
  <si>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</si>
  <si>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</si>
  <si>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780395776</t>
  </si>
  <si>
    <t>375,351*3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</si>
  <si>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</si>
  <si>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</si>
  <si>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</si>
  <si>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</si>
  <si>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</si>
  <si>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</si>
  <si>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</si>
  <si>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</si>
  <si>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</si>
  <si>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</si>
  <si>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</si>
  <si>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</si>
  <si>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</si>
  <si>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</si>
  <si>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(0,9+0,3+0,9+0,3)*7</t>
  </si>
  <si>
    <t>(0,6+0,3+0,6+0,3)*9</t>
  </si>
  <si>
    <t>(2+0,8+2)</t>
  </si>
  <si>
    <t xml:space="preserve">okna fasada </t>
  </si>
  <si>
    <t>(1,2)*12</t>
  </si>
  <si>
    <t>(1,8)*6</t>
  </si>
  <si>
    <t>(0,55)*2</t>
  </si>
  <si>
    <t>(0,4)*2</t>
  </si>
  <si>
    <t>(0,85)</t>
  </si>
  <si>
    <t>(0,8)</t>
  </si>
  <si>
    <t>59051476</t>
  </si>
  <si>
    <t>profil začišťovací PVC 9mm s výztužnou tkaninou pro ostění ETICS</t>
  </si>
  <si>
    <t>-430487166</t>
  </si>
  <si>
    <t>136,55*1,1 'Přepočtené koeficientem množství</t>
  </si>
  <si>
    <t>16</t>
  </si>
  <si>
    <t>59051510</t>
  </si>
  <si>
    <t>profil začišťovací s okapnicí PVC s výztužnou tkaninou pro nadpraží ETICS</t>
  </si>
  <si>
    <t>353962958</t>
  </si>
  <si>
    <t>28,75*1,1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</si>
  <si>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</si>
  <si>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</si>
  <si>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</si>
  <si>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</si>
  <si>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3*1</t>
  </si>
  <si>
    <t>18</t>
  </si>
  <si>
    <t>28376443</t>
  </si>
  <si>
    <t>deska z polystyrénu XPS, hrana rovná a strukturovaný povrch 300kPa tl 100mm</t>
  </si>
  <si>
    <t>2125021722</t>
  </si>
  <si>
    <t>51,9*1,05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</si>
  <si>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</si>
  <si>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</si>
  <si>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</si>
  <si>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</si>
  <si>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</si>
  <si>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3*1,5</t>
  </si>
  <si>
    <t>144</t>
  </si>
  <si>
    <t>28376017</t>
  </si>
  <si>
    <t>deska perimetrická fasádní soklová 150kPa λ=0,036 tl 100mm</t>
  </si>
  <si>
    <t>79230682</t>
  </si>
  <si>
    <t>64,35*1,1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</si>
  <si>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</si>
  <si>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</si>
  <si>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</si>
  <si>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</si>
  <si>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</si>
  <si>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</si>
  <si>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</si>
  <si>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272,375*1,05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</si>
  <si>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</si>
  <si>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</si>
  <si>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</si>
  <si>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</si>
  <si>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</si>
  <si>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</si>
  <si>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</si>
  <si>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</si>
  <si>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</si>
  <si>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</si>
  <si>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</si>
  <si>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</si>
  <si>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</si>
  <si>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</si>
  <si>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</si>
  <si>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</si>
  <si>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</si>
  <si>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</si>
  <si>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</si>
  <si>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</si>
  <si>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</si>
  <si>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24</t>
  </si>
  <si>
    <t>28376031</t>
  </si>
  <si>
    <t>deska EPS grafitová fasádní λ=0,032 tl 30mm</t>
  </si>
  <si>
    <t>392696912</t>
  </si>
  <si>
    <t>34,563*1,1 'Přepočtené koeficientem množství</t>
  </si>
  <si>
    <t>142</t>
  </si>
  <si>
    <t>28376438</t>
  </si>
  <si>
    <t>deska z polystyrénu XPS, hrana rovná a strukturovaný povrch 250kPa tl 30mm</t>
  </si>
  <si>
    <t>-1761879890</t>
  </si>
  <si>
    <t>10,063*1,1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</si>
  <si>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</si>
  <si>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</si>
  <si>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</si>
  <si>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</si>
  <si>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</si>
  <si>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</si>
  <si>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</si>
  <si>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</si>
  <si>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</si>
  <si>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</si>
  <si>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</si>
  <si>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</si>
  <si>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</si>
  <si>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</si>
  <si>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</si>
  <si>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</si>
  <si>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</si>
  <si>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</si>
  <si>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</si>
  <si>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</si>
  <si>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</si>
  <si>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</si>
  <si>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</si>
  <si>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</si>
  <si>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</si>
  <si>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</si>
  <si>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</si>
  <si>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</si>
  <si>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</si>
  <si>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</si>
  <si>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</si>
  <si>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</si>
  <si>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</si>
  <si>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</si>
  <si>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</si>
  <si>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</si>
  <si>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</si>
  <si>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</si>
  <si>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</si>
  <si>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</si>
  <si>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35</t>
  </si>
  <si>
    <t>59051653</t>
  </si>
  <si>
    <t>profil zakládací Al tl 0,7mm pro ETICS pro izolant tl 160mm</t>
  </si>
  <si>
    <t>1125403917</t>
  </si>
  <si>
    <t>42,9*1,03 'Přepočtené koeficientem množství</t>
  </si>
  <si>
    <t>622252002</t>
  </si>
  <si>
    <t>Montáž profilů kontaktního zateplení ostatních stěnových, dilatačních apod. lepených do tmelu</t>
  </si>
  <si>
    <t>1409142669</t>
  </si>
  <si>
    <t>rohy</t>
  </si>
  <si>
    <t>8*8</t>
  </si>
  <si>
    <t>římsa</t>
  </si>
  <si>
    <t>47</t>
  </si>
  <si>
    <t>(1,5+1,5)*12</t>
  </si>
  <si>
    <t>(1,5+1,5)*6</t>
  </si>
  <si>
    <t>(1,5+1,5)*2</t>
  </si>
  <si>
    <t>(0,8+0,8)*2</t>
  </si>
  <si>
    <t>(2,3+2,3)</t>
  </si>
  <si>
    <t>(1,1+1,1)</t>
  </si>
  <si>
    <t>37</t>
  </si>
  <si>
    <t>63127416</t>
  </si>
  <si>
    <t>profil rohový PVC 23x23mm s výztužnou tkaninou š 100mm pro ETICS</t>
  </si>
  <si>
    <t>120863827</t>
  </si>
  <si>
    <t>224*1,1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</si>
  <si>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</si>
  <si>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</si>
  <si>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</si>
  <si>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</si>
  <si>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</si>
  <si>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</si>
  <si>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</si>
  <si>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</si>
  <si>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</si>
  <si>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</si>
  <si>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</si>
  <si>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</si>
  <si>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</si>
  <si>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</si>
  <si>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</si>
  <si>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</si>
  <si>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</si>
  <si>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arkýře</t>
  </si>
  <si>
    <t>9*2,1</t>
  </si>
  <si>
    <t>3*2,1*2</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</si>
  <si>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</si>
  <si>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</si>
  <si>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</si>
  <si>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</si>
  <si>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</si>
  <si>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</si>
  <si>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</si>
  <si>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</si>
  <si>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</si>
  <si>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</si>
  <si>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</si>
  <si>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</si>
  <si>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</si>
  <si>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</si>
  <si>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</si>
  <si>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</si>
  <si>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</si>
  <si>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</si>
  <si>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</si>
  <si>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</si>
  <si>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</si>
  <si>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</si>
  <si>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</si>
  <si>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</si>
  <si>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</si>
  <si>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</si>
  <si>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</si>
  <si>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</si>
  <si>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</si>
  <si>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</si>
  <si>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</si>
  <si>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</si>
  <si>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</si>
  <si>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98,75*1,3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</si>
  <si>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</si>
  <si>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</si>
  <si>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</si>
  <si>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</si>
  <si>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</si>
  <si>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</si>
  <si>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</si>
  <si>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</si>
  <si>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</si>
  <si>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</si>
  <si>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</si>
  <si>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</si>
  <si>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</si>
  <si>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</si>
  <si>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</si>
  <si>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</si>
  <si>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</si>
  <si>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</si>
  <si>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</si>
  <si>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</si>
  <si>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</si>
  <si>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</si>
  <si>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</si>
  <si>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</si>
  <si>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</si>
  <si>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</si>
  <si>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</si>
  <si>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</si>
  <si>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</si>
  <si>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</si>
  <si>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</si>
  <si>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</si>
  <si>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</si>
  <si>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</si>
  <si>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</si>
  <si>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</si>
  <si>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</si>
  <si>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</si>
  <si>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</si>
  <si>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</si>
  <si>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</si>
  <si>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</si>
  <si>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</si>
  <si>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</si>
  <si>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</si>
  <si>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</si>
  <si>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</si>
  <si>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4,627*14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</si>
  <si>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</si>
  <si>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</si>
  <si>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</si>
  <si>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</si>
  <si>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</si>
  <si>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</si>
  <si>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</si>
  <si>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</si>
  <si>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</si>
  <si>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</si>
  <si>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</si>
  <si>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</si>
  <si>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</si>
  <si>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</si>
  <si>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</si>
  <si>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</si>
  <si>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</si>
  <si>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</si>
  <si>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</si>
  <si>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</si>
  <si>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</si>
  <si>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</si>
  <si>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</si>
  <si>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</si>
  <si>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</si>
  <si>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</si>
  <si>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</si>
  <si>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</si>
  <si>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</si>
  <si>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</si>
  <si>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</si>
  <si>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</si>
  <si>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</si>
  <si>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</si>
  <si>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</si>
  <si>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</si>
  <si>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</si>
  <si>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</si>
  <si>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</si>
  <si>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</si>
  <si>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</si>
  <si>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</si>
  <si>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</si>
  <si>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</si>
  <si>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</si>
  <si>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</si>
  <si>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</si>
  <si>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</si>
  <si>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</si>
  <si>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</si>
  <si>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</si>
  <si>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</si>
  <si>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</si>
  <si>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</si>
  <si>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</si>
  <si>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(20+20+4)*8</t>
  </si>
  <si>
    <t>57</t>
  </si>
  <si>
    <t>941111221</t>
  </si>
  <si>
    <t>Montáž lešení řadového trubkového lehkého pracovního s podlahami s provozním zatížením tř. 3 do 200 kg/m2 Příplatek za první a každý další den použití lešení k ceně -1121</t>
  </si>
  <si>
    <t>-971979342</t>
  </si>
  <si>
    <t>352*60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</si>
  <si>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</si>
  <si>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</si>
  <si>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</si>
  <si>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</si>
  <si>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</si>
  <si>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</si>
  <si>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</si>
  <si>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</si>
  <si>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</si>
  <si>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</si>
  <si>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</si>
  <si>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</si>
  <si>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</si>
  <si>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</si>
  <si>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</si>
  <si>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</si>
  <si>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</si>
  <si>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</si>
  <si>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</si>
  <si>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</si>
  <si>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</si>
  <si>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</si>
  <si>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</si>
  <si>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</si>
  <si>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</si>
  <si>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</si>
  <si>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</si>
  <si>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</si>
  <si>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</si>
  <si>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</si>
  <si>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</si>
  <si>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</si>
  <si>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</si>
  <si>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</si>
  <si>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</si>
  <si>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</si>
  <si>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</si>
  <si>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</si>
  <si>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</si>
  <si>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</si>
  <si>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</si>
  <si>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</si>
  <si>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</si>
  <si>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</si>
  <si>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</si>
  <si>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</si>
  <si>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</si>
  <si>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</si>
  <si>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</si>
  <si>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</si>
  <si>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</si>
  <si>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</si>
  <si>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</si>
  <si>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</si>
  <si>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</si>
  <si>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</si>
  <si>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</si>
  <si>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</si>
  <si>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</si>
  <si>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</si>
  <si>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</si>
  <si>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</si>
  <si>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</si>
  <si>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</si>
  <si>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</si>
  <si>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150</t>
  </si>
  <si>
    <t>713151111</t>
  </si>
  <si>
    <t>Montáž tepelné izolace střech šikmých rohožemi, pásy, deskami (izolační materiál ve specifikaci) kladenými volně mezi krokve</t>
  </si>
  <si>
    <t>-1135576111</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</si>
  <si>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</si>
  <si>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S03</t>
  </si>
  <si>
    <t>2,5*3</t>
  </si>
  <si>
    <t>151</t>
  </si>
  <si>
    <t>63166763</t>
  </si>
  <si>
    <t>pás tepelně izolační mezi krokve tl 100mm</t>
  </si>
  <si>
    <t>-2043405914</t>
  </si>
  <si>
    <t>7,5*1,02 'Přepočtené koeficientem množství</t>
  </si>
  <si>
    <t>152</t>
  </si>
  <si>
    <t>63150861</t>
  </si>
  <si>
    <t>pás tepelně izolační minerální tl 50mm</t>
  </si>
  <si>
    <t>867817270</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</si>
  <si>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</si>
  <si>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</si>
  <si>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</si>
  <si>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</si>
  <si>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</si>
  <si>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</si>
  <si>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</si>
  <si>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</si>
  <si>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</si>
  <si>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</si>
  <si>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</si>
  <si>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</si>
  <si>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</si>
  <si>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</si>
  <si>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</si>
  <si>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</si>
  <si>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</si>
  <si>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</si>
  <si>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</si>
  <si>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</si>
  <si>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</si>
  <si>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</si>
  <si>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</si>
  <si>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</si>
  <si>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</si>
  <si>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</si>
  <si>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</si>
  <si>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</si>
  <si>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</si>
  <si>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</si>
  <si>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</si>
  <si>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</si>
  <si>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</si>
  <si>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</si>
  <si>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</si>
  <si>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</si>
  <si>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</si>
  <si>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</si>
  <si>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</si>
  <si>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</si>
  <si>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</si>
  <si>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</si>
  <si>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</si>
  <si>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</si>
  <si>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</si>
  <si>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</si>
  <si>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</si>
  <si>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</si>
  <si>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</si>
  <si>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</si>
  <si>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</si>
  <si>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</si>
  <si>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</si>
  <si>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</si>
  <si>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</si>
  <si>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</si>
  <si>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</si>
  <si>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</si>
  <si>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</si>
  <si>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</si>
  <si>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</si>
  <si>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</si>
  <si>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</si>
  <si>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</si>
  <si>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</si>
  <si>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</si>
  <si>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</si>
  <si>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</si>
  <si>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</si>
  <si>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</si>
  <si>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</si>
  <si>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</si>
  <si>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</si>
  <si>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</si>
  <si>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</si>
  <si>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</si>
  <si>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</si>
  <si>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</si>
  <si>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</si>
  <si>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</si>
  <si>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</si>
  <si>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</si>
  <si>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</si>
  <si>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</si>
  <si>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</si>
  <si>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</si>
  <si>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</si>
  <si>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</si>
  <si>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</si>
  <si>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</si>
  <si>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</si>
  <si>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</si>
  <si>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</si>
  <si>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</si>
  <si>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</si>
  <si>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</si>
  <si>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</si>
  <si>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</si>
  <si>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</si>
  <si>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</si>
  <si>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</si>
  <si>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</si>
  <si>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</si>
  <si>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</si>
  <si>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</si>
  <si>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</si>
  <si>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</si>
  <si>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</si>
  <si>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</si>
  <si>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</si>
  <si>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</si>
  <si>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</si>
  <si>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</si>
  <si>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</si>
  <si>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</si>
  <si>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</si>
  <si>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</si>
  <si>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</si>
  <si>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</si>
  <si>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</si>
  <si>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</si>
  <si>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</si>
  <si>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</si>
  <si>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</si>
  <si>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</si>
  <si>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</si>
  <si>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</si>
  <si>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</si>
  <si>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</si>
  <si>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</si>
  <si>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</si>
  <si>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</si>
  <si>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</si>
  <si>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</si>
  <si>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</si>
  <si>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</si>
  <si>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</si>
  <si>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</si>
  <si>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</si>
  <si>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</si>
  <si>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</si>
  <si>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</si>
  <si>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</si>
  <si>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</si>
  <si>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</si>
  <si>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</si>
  <si>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</si>
  <si>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</si>
  <si>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</si>
  <si>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</si>
  <si>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</si>
  <si>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</si>
  <si>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</si>
  <si>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</si>
  <si>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</si>
  <si>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</si>
  <si>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</si>
  <si>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</si>
  <si>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</si>
  <si>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</si>
  <si>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</si>
  <si>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</si>
  <si>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</si>
  <si>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</si>
  <si>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</si>
  <si>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</si>
  <si>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</si>
  <si>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</si>
  <si>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</si>
  <si>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</si>
  <si>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</si>
  <si>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</si>
  <si>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</si>
  <si>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</si>
  <si>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</si>
  <si>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</si>
  <si>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</si>
  <si>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</si>
  <si>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</si>
  <si>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</si>
  <si>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</si>
  <si>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</si>
  <si>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</si>
  <si>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</si>
  <si>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</si>
  <si>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</si>
  <si>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</si>
  <si>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</si>
  <si>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</si>
  <si>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1,3*39</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</si>
  <si>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</si>
  <si>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</si>
  <si>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</si>
  <si>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</si>
  <si>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39*1,8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</si>
  <si>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</si>
  <si>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</si>
  <si>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</si>
  <si>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</si>
  <si>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</si>
  <si>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</si>
  <si>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</si>
  <si>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0,5*39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</si>
  <si>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</si>
  <si>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</si>
  <si>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</si>
  <si>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19,5*5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</si>
  <si>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</si>
  <si>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</si>
  <si>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</si>
  <si>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</si>
  <si>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</si>
  <si>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</si>
  <si>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</si>
  <si>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</si>
  <si>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0,8*39</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</si>
  <si>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</si>
  <si>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</si>
  <si>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</si>
  <si>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</si>
  <si>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200</t>
  </si>
  <si>
    <t>00572410</t>
  </si>
  <si>
    <t>osivo směs travní parková</t>
  </si>
  <si>
    <t>kg</t>
  </si>
  <si>
    <t>-1650488746</t>
  </si>
  <si>
    <t>200*0,05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</si>
  <si>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</si>
  <si>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</si>
  <si>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</si>
  <si>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</si>
  <si>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</si>
  <si>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</si>
  <si>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</si>
  <si>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</si>
  <si>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</si>
  <si>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21*0,5*2</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</si>
  <si>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</si>
  <si>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</si>
  <si>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</si>
  <si>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</si>
  <si>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</si>
  <si>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</si>
  <si>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</si>
  <si>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</si>
  <si>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</si>
  <si>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</si>
  <si>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</si>
  <si>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</si>
  <si>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</si>
  <si>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</si>
  <si>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</si>
  <si>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</si>
  <si>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</si>
  <si>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</si>
  <si>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</si>
  <si>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</si>
  <si>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</si>
  <si>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</si>
  <si>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</si>
  <si>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</si>
  <si>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</si>
  <si>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</si>
  <si>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</si>
  <si>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</si>
  <si>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</si>
  <si>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743639354</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</si>
  <si>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</si>
  <si>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</si>
  <si>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-1791887498</t>
  </si>
  <si>
    <t>-839380913</t>
  </si>
  <si>
    <t>pod HI vyrovnání plochy</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</si>
  <si>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</si>
  <si>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</si>
  <si>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</si>
  <si>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</si>
  <si>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</si>
  <si>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</si>
  <si>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</si>
  <si>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</si>
  <si>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</si>
  <si>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</si>
  <si>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</si>
  <si>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</si>
  <si>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</si>
  <si>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</si>
  <si>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39*0,1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</si>
  <si>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</si>
  <si>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</si>
  <si>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</si>
  <si>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</si>
  <si>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</si>
  <si>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</si>
  <si>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</si>
  <si>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</si>
  <si>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</si>
  <si>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</si>
  <si>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</si>
  <si>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</si>
  <si>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</si>
  <si>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</si>
  <si>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</si>
  <si>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</si>
  <si>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</si>
  <si>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</si>
  <si>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</si>
  <si>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</si>
  <si>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</si>
  <si>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70,2*1,2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</si>
  <si>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</si>
  <si>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</si>
  <si>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</si>
  <si>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</si>
  <si>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</si>
  <si>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</si>
  <si>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</si>
  <si>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</si>
  <si>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</si>
  <si>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</si>
  <si>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</si>
  <si>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</si>
  <si>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</si>
  <si>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11,227*14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</si>
  <si>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</si>
  <si>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</si>
  <si>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</si>
  <si>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</si>
  <si>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</si>
  <si>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</si>
  <si>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</si>
  <si>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</si>
  <si>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</si>
  <si>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</si>
  <si>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</si>
  <si>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</si>
  <si>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</si>
  <si>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</si>
  <si>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</si>
  <si>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70,2*0,00035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</si>
  <si>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</si>
  <si>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</si>
  <si>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</si>
  <si>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</si>
  <si>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</si>
  <si>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</si>
  <si>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</si>
  <si>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</si>
  <si>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</si>
  <si>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</si>
  <si>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</si>
  <si>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</si>
  <si>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</si>
  <si>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</si>
  <si>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</si>
  <si>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39*1,9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</si>
  <si>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</si>
  <si>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</si>
  <si>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</si>
  <si>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</si>
  <si>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</si>
  <si>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</si>
  <si>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</si>
  <si>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</si>
  <si>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</si>
  <si>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</si>
  <si>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</si>
  <si>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</si>
  <si>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</si>
  <si>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</si>
  <si>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</si>
  <si>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</si>
  <si>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</si>
  <si>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</si>
  <si>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</si>
  <si>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</si>
  <si>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</si>
  <si>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</si>
  <si>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</si>
  <si>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-92606295</t>
  </si>
  <si>
    <t>997013219</t>
  </si>
  <si>
    <t>Vnitrostaveništní doprava suti a vybouraných hmot vodorovně do 50 m Příplatek k cenám -3111 až -3217 za zvětšenou vodorovnou dopravu přes vymezenou dopravní vzdálenost za každých dalších i započatých 10 m</t>
  </si>
  <si>
    <t>1292133458</t>
  </si>
  <si>
    <t>809416911</t>
  </si>
  <si>
    <t>-1949569249</t>
  </si>
  <si>
    <t>8,821*14 'Přepočtené koeficientem množství</t>
  </si>
  <si>
    <t>-347032722</t>
  </si>
  <si>
    <t>712600831</t>
  </si>
  <si>
    <t>Odstranění ze střech šikmých přes 30° do 45° krytiny povlakové jednovrstvé</t>
  </si>
  <si>
    <t>-807024746</t>
  </si>
  <si>
    <t>712600845</t>
  </si>
  <si>
    <t>Odstranění ze střech šikmých přes 30° do 45° doplňků ventilační hlavice</t>
  </si>
  <si>
    <t>-266327364</t>
  </si>
  <si>
    <t>762083111</t>
  </si>
  <si>
    <t>Práce společné pro tesařské konstrukce impregnace řeziva máčením proti dřevokaznému hmyzu a houbám, třída ohrožení 1 a 2 (dřevo v interiéru)</t>
  </si>
  <si>
    <t>-2020967182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</si>
  <si>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</si>
  <si>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</si>
  <si>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</si>
  <si>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</si>
  <si>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</si>
  <si>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</si>
  <si>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</si>
  <si>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-1326860192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</si>
  <si>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</si>
  <si>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</si>
  <si>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</si>
  <si>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-1875689838</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</si>
  <si>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</si>
  <si>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</si>
  <si>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</si>
  <si>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1275198829</t>
  </si>
  <si>
    <t>50% plochy</t>
  </si>
  <si>
    <t>282*0,5</t>
  </si>
  <si>
    <t>60515111</t>
  </si>
  <si>
    <t>řezivo jehličnaté boční prkno 20-30mm</t>
  </si>
  <si>
    <t>-1230024169</t>
  </si>
  <si>
    <t>4,23*1,1 'Přepočtené koeficientem množství</t>
  </si>
  <si>
    <t>762341811</t>
  </si>
  <si>
    <t>Demontáž bednění a laťování bednění střech rovných, obloukových, sklonu do 60° se všemi nadstřešními konstrukcemi z prken hrubých, hoblovaných tl. do 32 mm</t>
  </si>
  <si>
    <t>-528844220</t>
  </si>
  <si>
    <t>762342314</t>
  </si>
  <si>
    <t>Bednění a laťování montáž laťování střech složitých sklonu do 60° při osové vzdálenosti latí přes 150 do 360 mm</t>
  </si>
  <si>
    <t>1388497603</t>
  </si>
  <si>
    <t>60514105</t>
  </si>
  <si>
    <t>řezivo jehličnaté lať pevnostní třída S10-13 průřez 30x50mm</t>
  </si>
  <si>
    <t>510134427</t>
  </si>
  <si>
    <t>0,03*0,05*1*3,5*282*1,2</t>
  </si>
  <si>
    <t>762342441</t>
  </si>
  <si>
    <t>Bednění a laťování montáž lišt trojúhelníkových nebo kontralatí</t>
  </si>
  <si>
    <t>-462359508</t>
  </si>
  <si>
    <t>282*2,5</t>
  </si>
  <si>
    <t>60514106</t>
  </si>
  <si>
    <t>řezivo jehličnaté lať pevnostní třída S10-13 průřez 40x60mm</t>
  </si>
  <si>
    <t>1016457379</t>
  </si>
  <si>
    <t>0,04*0,06*705*1,2</t>
  </si>
  <si>
    <t>762342811</t>
  </si>
  <si>
    <t>Demontáž bednění a laťování laťování střech sklonu do 60° se všemi nadstřešními konstrukcemi, z latí průřezové plochy do 25 cm2 při osové vzdálenosti do 0,22 m</t>
  </si>
  <si>
    <t>2022662844</t>
  </si>
  <si>
    <t>762395000</t>
  </si>
  <si>
    <t>Spojovací prostředky krovů, bednění a laťování, nadstřešních konstrukcí svory, prkna, hřebíky, pásová ocel, vruty</t>
  </si>
  <si>
    <t>-877549579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</si>
  <si>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</si>
  <si>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</si>
  <si>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</si>
  <si>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1071503812</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</si>
  <si>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</si>
  <si>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</si>
  <si>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</si>
  <si>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</si>
  <si>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882345312</t>
  </si>
  <si>
    <t>1578893461</t>
  </si>
  <si>
    <t>282</t>
  </si>
  <si>
    <t>764001861</t>
  </si>
  <si>
    <t>Demontáž klempířských konstrukcí oplechování hřebene z hřebenáčů do suti</t>
  </si>
  <si>
    <t>2007741772</t>
  </si>
  <si>
    <t>764002812</t>
  </si>
  <si>
    <t>Demontáž klempířských konstrukcí okapového plechu do suti, v krytině skládané</t>
  </si>
  <si>
    <t>1650430949</t>
  </si>
  <si>
    <t>764002821</t>
  </si>
  <si>
    <t>Demontáž klempířských konstrukcí střešního výlezu do suti</t>
  </si>
  <si>
    <t>-1815580623</t>
  </si>
  <si>
    <t>764002841</t>
  </si>
  <si>
    <t>Demontáž klempířských konstrukcí oplechování horních ploch zdí a nadezdívek do suti</t>
  </si>
  <si>
    <t>1281160750</t>
  </si>
  <si>
    <t>8*2</t>
  </si>
  <si>
    <t>764002891</t>
  </si>
  <si>
    <t>Demontáž klempířských konstrukcí lemování sloupků komínových lávek do suti</t>
  </si>
  <si>
    <t>1048875306</t>
  </si>
  <si>
    <t>764003801</t>
  </si>
  <si>
    <t>Demontáž klempířských konstrukcí lemování trub, konzol, držáků, ventilačních nástavců a ostatních kusových prvků do suti</t>
  </si>
  <si>
    <t>-364824495</t>
  </si>
  <si>
    <t>764011616</t>
  </si>
  <si>
    <t>Podkladní plech z pozinkovaného plechu s povrchovou úpravou rš 500 mm</t>
  </si>
  <si>
    <t>-1993489409</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</si>
  <si>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</si>
  <si>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</si>
  <si>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</si>
  <si>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</si>
  <si>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-167579665</t>
  </si>
  <si>
    <t>764203155</t>
  </si>
  <si>
    <t>Montáž oplechování střešních prvků sněhového zachytávače průbežného jednotrubkového</t>
  </si>
  <si>
    <t>1278942814</t>
  </si>
  <si>
    <t>14*2,5</t>
  </si>
  <si>
    <t>55344649</t>
  </si>
  <si>
    <t>tyč do sněhového zachytávače D 25mm Pz</t>
  </si>
  <si>
    <t>609418726</t>
  </si>
  <si>
    <t>55344641</t>
  </si>
  <si>
    <t>zachytávač sněhový pro profilované falcované pásy D 22-35mm Pz</t>
  </si>
  <si>
    <t>-938671252</t>
  </si>
  <si>
    <t>764211625</t>
  </si>
  <si>
    <t>Oplechování střešních prvků z pozinkovaného plechu s povrchovou úpravou hřebene větraného s použitím hřebenového plechu s větracím pásem rš 400 mm</t>
  </si>
  <si>
    <t>1934049257</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</si>
  <si>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</si>
  <si>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</si>
  <si>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</si>
  <si>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263257792</t>
  </si>
  <si>
    <t>764212649</t>
  </si>
  <si>
    <t>Oplechování střešních prvků z pozinkovaného plechu s povrchovou úpravou štítu závětrnou lištou rš 800 mm</t>
  </si>
  <si>
    <t>1528778886</t>
  </si>
  <si>
    <t>764212664</t>
  </si>
  <si>
    <t>Oplechování střešních prvků z pozinkovaného plechu s povrchovou úpravou okapu okapovým plechem střechy rovné rš 330 mm</t>
  </si>
  <si>
    <t>-1744237224</t>
  </si>
  <si>
    <t>764213652</t>
  </si>
  <si>
    <t>Oplechování střešních prvků z pozinkovaného plechu s povrchovou úpravou střešní výlez rozměru 600 x 600 mm, střechy s krytinou skládanou nebo plechovou</t>
  </si>
  <si>
    <t>1221788843</t>
  </si>
  <si>
    <t>764314612</t>
  </si>
  <si>
    <t>Lemování prostupů z pozinkovaného plechu s povrchovou úpravou bez lišty, střech s krytinou skládanou nebo z plechu</t>
  </si>
  <si>
    <t>1180708220</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</si>
  <si>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</si>
  <si>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</si>
  <si>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</si>
  <si>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</si>
  <si>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</si>
  <si>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</si>
  <si>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</si>
  <si>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953453167</t>
  </si>
  <si>
    <t>765</t>
  </si>
  <si>
    <t>Krytina skládaná</t>
  </si>
  <si>
    <t>765191021</t>
  </si>
  <si>
    <t>Montáž pojistné hydroizolační nebo parotěsné fólie kladené ve sklonu přes 20° s lepenými přesahy na krokve</t>
  </si>
  <si>
    <t>1936600868</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</si>
  <si>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</si>
  <si>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</si>
  <si>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</si>
  <si>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917092452</t>
  </si>
  <si>
    <t>282*1,1 'Přepočtené koeficientem množství</t>
  </si>
  <si>
    <t>765191031</t>
  </si>
  <si>
    <t>Montáž pojistné hydroizolační nebo parotěsné fólie lepení těsnících pásků pod kontralatě</t>
  </si>
  <si>
    <t>215735169</t>
  </si>
  <si>
    <t>28329303</t>
  </si>
  <si>
    <t>páska těsnící jednostranně lepící butylkaučuková pod kontralatě š 50mm</t>
  </si>
  <si>
    <t>-957294976</t>
  </si>
  <si>
    <t>705*1,1 'Přepočtené koeficientem množství</t>
  </si>
  <si>
    <t>765192001</t>
  </si>
  <si>
    <t>Nouzové zakrytí střechy plachtou</t>
  </si>
  <si>
    <t>1988869912</t>
  </si>
  <si>
    <t xml:space="preserve">Poznámka k souboru cen:_x000d_
1. Cenu lze použít pro přechodné zakrytí střechy nebo krovu._x000d_
2. V ceně 765 19-2001 jsou započteny náklady i na:_x000d_
a) montáž a demontáž plachty,_x000d_
b) opotřebení plachty._x000d_
</t>
  </si>
  <si>
    <t>300</t>
  </si>
  <si>
    <t>998765102</t>
  </si>
  <si>
    <t>Přesun hmot pro krytiny skládané stanovený z hmotnosti přesunovaného materiálu vodorovná dopravní vzdálenost do 50 m na objektech výšky přes 6 do 12 m</t>
  </si>
  <si>
    <t>196053252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</si>
  <si>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</si>
  <si>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</si>
  <si>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</si>
  <si>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</si>
  <si>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</si>
  <si>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134405763</t>
  </si>
  <si>
    <t xml:space="preserve">Poznámka k souboru cen:_x000d_
1. V cenách -1102 a -1104 je započtena i montáž zábradlí._x000d_
</t>
  </si>
  <si>
    <t>767001</t>
  </si>
  <si>
    <t>Střešní lávka 600 mm</t>
  </si>
  <si>
    <t>1563274865</t>
  </si>
  <si>
    <t>767002</t>
  </si>
  <si>
    <t>Kolébka střešní lávky</t>
  </si>
  <si>
    <t>505528441</t>
  </si>
  <si>
    <t>767003</t>
  </si>
  <si>
    <t>Držák kolébky</t>
  </si>
  <si>
    <t>2132062225</t>
  </si>
  <si>
    <t>767851803</t>
  </si>
  <si>
    <t>Demontáž komínových lávek kompletní celé lávky</t>
  </si>
  <si>
    <t>1884839038</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</si>
  <si>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</si>
  <si>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</si>
  <si>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</si>
  <si>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593043633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</si>
  <si>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</si>
  <si>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</si>
  <si>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</si>
  <si>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</si>
  <si>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</si>
  <si>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</si>
  <si>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</si>
  <si>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</si>
  <si>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</si>
  <si>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</si>
  <si>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</si>
  <si>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</si>
  <si>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</si>
  <si>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Kotle ocelové teplovodní plynové závěsné kondenzační s průtokovým ohřevem TUV</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</si>
  <si>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</si>
  <si>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</si>
  <si>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</si>
  <si>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</si>
  <si>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</si>
  <si>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</si>
  <si>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</si>
  <si>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</si>
  <si>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</si>
  <si>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</si>
  <si>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</si>
  <si>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</si>
  <si>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</si>
  <si>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</si>
  <si>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</si>
  <si>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</si>
  <si>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</si>
  <si>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</si>
  <si>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</si>
  <si>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</si>
  <si>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</si>
  <si>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</si>
  <si>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</si>
  <si>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</si>
  <si>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</si>
  <si>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</si>
  <si>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</si>
  <si>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</si>
  <si>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</si>
  <si>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</si>
  <si>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</si>
  <si>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</si>
  <si>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</si>
  <si>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</si>
  <si>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</si>
  <si>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</si>
  <si>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</si>
  <si>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</si>
  <si>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</si>
  <si>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</si>
  <si>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</si>
  <si>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</si>
  <si>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</si>
  <si>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</si>
  <si>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</si>
  <si>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</si>
  <si>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</si>
  <si>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</si>
  <si>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</si>
  <si>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</si>
  <si>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</si>
  <si>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</si>
  <si>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</si>
  <si>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</si>
  <si>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</si>
  <si>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</si>
  <si>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</si>
  <si>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</si>
  <si>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</si>
  <si>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</si>
  <si>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</si>
  <si>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</si>
  <si>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</si>
  <si>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</si>
  <si>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</si>
  <si>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</si>
  <si>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</si>
  <si>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</si>
  <si>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</si>
  <si>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</si>
  <si>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</si>
  <si>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</si>
  <si>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</si>
  <si>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</si>
  <si>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</si>
  <si>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</si>
  <si>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</si>
  <si>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</si>
  <si>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</si>
  <si>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</si>
  <si>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</si>
  <si>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</si>
  <si>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</si>
  <si>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</si>
  <si>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</si>
  <si>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</si>
  <si>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</si>
  <si>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</si>
  <si>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</si>
  <si>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</si>
  <si>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</si>
  <si>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</si>
  <si>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</si>
  <si>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</si>
  <si>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</si>
  <si>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</si>
  <si>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</si>
  <si>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</si>
  <si>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</si>
  <si>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</si>
  <si>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</si>
  <si>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</si>
  <si>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</si>
  <si>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</si>
  <si>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</si>
  <si>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</si>
  <si>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</si>
  <si>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</si>
  <si>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</si>
  <si>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</si>
  <si>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</si>
  <si>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 xml:space="preserve">Kotle ocelové teplovodní plynové závěsné kondenzační s průtokovým ohřevem TUV </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</si>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</sst>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09</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268/9</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268/9</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106</v>
      </c>
      <c r="E64" s="114"/>
      <c r="F64" s="114"/>
      <c r="G64" s="114"/>
      <c r="H64" s="114"/>
      <c r="I64" s="115"/>
      <c r="J64" s="114" t="s">
        <v>107</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108</v>
      </c>
      <c r="BX64" s="123" t="s">
        <v>5</v>
      </c>
      <c r="CL64" s="123" t="s">
        <v>19</v>
      </c>
      <c r="CM64" s="123" t="s">
        <v>80</v>
      </c>
    </row>
    <row r="65" s="7" customFormat="1" ht="16.5" customHeight="1">
      <c r="A65" s="111" t="s">
        <v>76</v>
      </c>
      <c r="B65" s="112"/>
      <c r="C65" s="113"/>
      <c r="D65" s="114" t="s">
        <v>109</v>
      </c>
      <c r="E65" s="114"/>
      <c r="F65" s="114"/>
      <c r="G65" s="114"/>
      <c r="H65" s="114"/>
      <c r="I65" s="115"/>
      <c r="J65" s="114" t="s">
        <v>110</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111</v>
      </c>
      <c r="BX65" s="123" t="s">
        <v>5</v>
      </c>
      <c r="CL65" s="123" t="s">
        <v>19</v>
      </c>
      <c r="CM65" s="123" t="s">
        <v>80</v>
      </c>
    </row>
    <row r="66" s="7" customFormat="1" ht="16.5" customHeight="1">
      <c r="A66" s="111" t="s">
        <v>76</v>
      </c>
      <c r="B66" s="112"/>
      <c r="C66" s="113"/>
      <c r="D66" s="114" t="s">
        <v>112</v>
      </c>
      <c r="E66" s="114"/>
      <c r="F66" s="114"/>
      <c r="G66" s="114"/>
      <c r="H66" s="114"/>
      <c r="I66" s="115"/>
      <c r="J66" s="114" t="s">
        <v>113</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114</v>
      </c>
      <c r="BX66" s="123" t="s">
        <v>5</v>
      </c>
      <c r="CL66" s="123" t="s">
        <v>19</v>
      </c>
      <c r="CM66" s="123" t="s">
        <v>80</v>
      </c>
    </row>
    <row r="67" s="7" customFormat="1" ht="16.5" customHeight="1">
      <c r="A67" s="111" t="s">
        <v>76</v>
      </c>
      <c r="B67" s="112"/>
      <c r="C67" s="113"/>
      <c r="D67" s="114" t="s">
        <v>115</v>
      </c>
      <c r="E67" s="114"/>
      <c r="F67" s="114"/>
      <c r="G67" s="114"/>
      <c r="H67" s="114"/>
      <c r="I67" s="115"/>
      <c r="J67" s="114" t="s">
        <v>116</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117</v>
      </c>
      <c r="BX67" s="123" t="s">
        <v>5</v>
      </c>
      <c r="CL67" s="123" t="s">
        <v>19</v>
      </c>
      <c r="CM67" s="123" t="s">
        <v>80</v>
      </c>
    </row>
    <row r="68" s="7" customFormat="1" ht="16.5" customHeight="1">
      <c r="A68" s="111" t="s">
        <v>76</v>
      </c>
      <c r="B68" s="112"/>
      <c r="C68" s="113"/>
      <c r="D68" s="114" t="s">
        <v>118</v>
      </c>
      <c r="E68" s="114"/>
      <c r="F68" s="114"/>
      <c r="G68" s="114"/>
      <c r="H68" s="114"/>
      <c r="I68" s="115"/>
      <c r="J68" s="114" t="s">
        <v>119</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120</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KEX1O5JtJbp1sdfVVskG/YG3ceYlf4mLVzhoP+eqxdwKdGAxX8zfhjrPoT6a2xSkP48E/AaI6oSD/lAywoASGg==" hashValue="BYVrk185n+I7d1/vs+GBtB332URXp3pU6ZvpM+FD+lIRMsBgeLO8eRdnZDYcy4PaXQ3x+i2cZtpCNOiAI+4gSw=="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1496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268/9</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268/9</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356</v>
      </c>
      <c r="D93" s="204" t="s">
        <v>163</v>
      </c>
      <c r="E93" s="205" t="s">
        <v>1409</v>
      </c>
      <c r="F93" s="206" t="s">
        <v>1410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1411</v>
      </c>
    </row>
    <row r="94" s="2" customFormat="1">
      <c r="A94" s="38"/>
      <c r="B94" s="39"/>
      <c r="C94" s="40"/>
      <c r="D94" s="217" t="s">
        <v>171</v>
      </c>
      <c r="E94" s="40"/>
      <c r="F94" s="218" t="s">
        <v>1412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1413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800</v>
      </c>
      <c r="D96" s="204" t="s">
        <v>163</v>
      </c>
      <c r="E96" s="205" t="s">
        <v>1414</v>
      </c>
      <c r="F96" s="206" t="s">
        <v>1415</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1416</v>
      </c>
    </row>
    <row r="97" s="2" customFormat="1">
      <c r="A97" s="38"/>
      <c r="B97" s="39"/>
      <c r="C97" s="40"/>
      <c r="D97" s="217" t="s">
        <v>171</v>
      </c>
      <c r="E97" s="40"/>
      <c r="F97" s="218" t="s">
        <v>1417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809</v>
      </c>
      <c r="D98" s="204" t="s">
        <v>163</v>
      </c>
      <c r="E98" s="205" t="s">
        <v>1418</v>
      </c>
      <c r="F98" s="206" t="s">
        <v>1419</v>
      </c>
      <c r="G98" s="207" t="s">
        <v>731</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1420</v>
      </c>
    </row>
    <row r="99" s="12" customFormat="1" ht="22.8" customHeight="1">
      <c r="A99" s="12"/>
      <c r="B99" s="188"/>
      <c r="C99" s="189"/>
      <c r="D99" s="190" t="s">
        <v>71</v>
      </c>
      <c r="E99" s="202" t="s">
        <v>219</v>
      </c>
      <c r="F99" s="202" t="s">
        <v>483</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340</v>
      </c>
      <c r="D100" s="204" t="s">
        <v>163</v>
      </c>
      <c r="E100" s="205" t="s">
        <v>485</v>
      </c>
      <c r="F100" s="206" t="s">
        <v>486</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1421</v>
      </c>
    </row>
    <row r="101" s="2" customFormat="1">
      <c r="A101" s="38"/>
      <c r="B101" s="39"/>
      <c r="C101" s="40"/>
      <c r="D101" s="217" t="s">
        <v>171</v>
      </c>
      <c r="E101" s="40"/>
      <c r="F101" s="218" t="s">
        <v>488</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728</v>
      </c>
      <c r="D102" s="204" t="s">
        <v>163</v>
      </c>
      <c r="E102" s="205" t="s">
        <v>1422</v>
      </c>
      <c r="F102" s="206" t="s">
        <v>1423</v>
      </c>
      <c r="G102" s="207" t="s">
        <v>1246</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1424</v>
      </c>
    </row>
    <row r="103" s="2" customFormat="1">
      <c r="A103" s="38"/>
      <c r="B103" s="39"/>
      <c r="C103" s="40"/>
      <c r="D103" s="217" t="s">
        <v>171</v>
      </c>
      <c r="E103" s="40"/>
      <c r="F103" s="218" t="s">
        <v>1425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1426</v>
      </c>
      <c r="D104" s="204" t="s">
        <v>163</v>
      </c>
      <c r="E104" s="205" t="s">
        <v>1427</v>
      </c>
      <c r="F104" s="206" t="s">
        <v>1428</v>
      </c>
      <c r="G104" s="207" t="s">
        <v>278</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1429</v>
      </c>
    </row>
    <row r="105" s="2" customFormat="1">
      <c r="A105" s="38"/>
      <c r="B105" s="39"/>
      <c r="C105" s="40"/>
      <c r="D105" s="217" t="s">
        <v>171</v>
      </c>
      <c r="E105" s="40"/>
      <c r="F105" s="218" t="s">
        <v>1425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804</v>
      </c>
      <c r="D106" s="204" t="s">
        <v>163</v>
      </c>
      <c r="E106" s="205" t="s">
        <v>1430</v>
      </c>
      <c r="F106" s="206" t="s">
        <v>1431</v>
      </c>
      <c r="G106" s="207" t="s">
        <v>731</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1432</v>
      </c>
    </row>
    <row r="107" s="2" customFormat="1" ht="37.8" customHeight="1">
      <c r="A107" s="38"/>
      <c r="B107" s="39"/>
      <c r="C107" s="204" t="s">
        <v>168</v>
      </c>
      <c r="D107" s="204" t="s">
        <v>163</v>
      </c>
      <c r="E107" s="205" t="s">
        <v>1433</v>
      </c>
      <c r="F107" s="206" t="s">
        <v>1434</v>
      </c>
      <c r="G107" s="207" t="s">
        <v>278</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1435</v>
      </c>
    </row>
    <row r="108" s="2" customFormat="1" ht="37.8" customHeight="1">
      <c r="A108" s="38"/>
      <c r="B108" s="39"/>
      <c r="C108" s="204" t="s">
        <v>578</v>
      </c>
      <c r="D108" s="204" t="s">
        <v>163</v>
      </c>
      <c r="E108" s="205" t="s">
        <v>1436</v>
      </c>
      <c r="F108" s="206" t="s">
        <v>1437</v>
      </c>
      <c r="G108" s="207" t="s">
        <v>278</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1438</v>
      </c>
    </row>
    <row r="109" s="2" customFormat="1">
      <c r="A109" s="38"/>
      <c r="B109" s="39"/>
      <c r="C109" s="40"/>
      <c r="D109" s="217" t="s">
        <v>171</v>
      </c>
      <c r="E109" s="40"/>
      <c r="F109" s="218" t="s">
        <v>1439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513</v>
      </c>
      <c r="F110" s="202" t="s">
        <v>514</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1440</v>
      </c>
      <c r="F111" s="206" t="s">
        <v>1441</v>
      </c>
      <c r="G111" s="207" t="s">
        <v>518</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1442</v>
      </c>
    </row>
    <row r="112" s="2" customFormat="1">
      <c r="A112" s="38"/>
      <c r="B112" s="39"/>
      <c r="C112" s="40"/>
      <c r="D112" s="217" t="s">
        <v>171</v>
      </c>
      <c r="E112" s="40"/>
      <c r="F112" s="218" t="s">
        <v>520</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522</v>
      </c>
      <c r="F113" s="206" t="s">
        <v>523</v>
      </c>
      <c r="G113" s="207" t="s">
        <v>518</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1443</v>
      </c>
    </row>
    <row r="114" s="2" customFormat="1">
      <c r="A114" s="38"/>
      <c r="B114" s="39"/>
      <c r="C114" s="40"/>
      <c r="D114" s="217" t="s">
        <v>171</v>
      </c>
      <c r="E114" s="40"/>
      <c r="F114" s="218" t="s">
        <v>525</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196</v>
      </c>
      <c r="D115" s="204" t="s">
        <v>163</v>
      </c>
      <c r="E115" s="205" t="s">
        <v>527</v>
      </c>
      <c r="F115" s="206" t="s">
        <v>528</v>
      </c>
      <c r="G115" s="207" t="s">
        <v>518</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1444</v>
      </c>
    </row>
    <row r="116" s="2" customFormat="1">
      <c r="A116" s="38"/>
      <c r="B116" s="39"/>
      <c r="C116" s="40"/>
      <c r="D116" s="217" t="s">
        <v>171</v>
      </c>
      <c r="E116" s="40"/>
      <c r="F116" s="218" t="s">
        <v>525</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1445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205</v>
      </c>
      <c r="D118" s="204" t="s">
        <v>163</v>
      </c>
      <c r="E118" s="205" t="s">
        <v>532</v>
      </c>
      <c r="F118" s="206" t="s">
        <v>533</v>
      </c>
      <c r="G118" s="207" t="s">
        <v>518</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1446</v>
      </c>
    </row>
    <row r="119" s="2" customFormat="1">
      <c r="A119" s="38"/>
      <c r="B119" s="39"/>
      <c r="C119" s="40"/>
      <c r="D119" s="217" t="s">
        <v>171</v>
      </c>
      <c r="E119" s="40"/>
      <c r="F119" s="218" t="s">
        <v>535</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536</v>
      </c>
      <c r="F120" s="202" t="s">
        <v>537</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539</v>
      </c>
      <c r="F121" s="206" t="s">
        <v>540</v>
      </c>
      <c r="G121" s="207" t="s">
        <v>518</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1447</v>
      </c>
    </row>
    <row r="122" s="2" customFormat="1">
      <c r="A122" s="38"/>
      <c r="B122" s="39"/>
      <c r="C122" s="40"/>
      <c r="D122" s="217" t="s">
        <v>171</v>
      </c>
      <c r="E122" s="40"/>
      <c r="F122" s="218" t="s">
        <v>542</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625</v>
      </c>
      <c r="F123" s="191" t="s">
        <v>626</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1448</v>
      </c>
      <c r="F124" s="202" t="s">
        <v>1449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1450</v>
      </c>
      <c r="D125" s="204" t="s">
        <v>163</v>
      </c>
      <c r="E125" s="205" t="s">
        <v>1451</v>
      </c>
      <c r="F125" s="206" t="s">
        <v>1452</v>
      </c>
      <c r="G125" s="207" t="s">
        <v>278</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301</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301</v>
      </c>
      <c r="BM125" s="215" t="s">
        <v>1453</v>
      </c>
    </row>
    <row r="126" s="2" customFormat="1">
      <c r="A126" s="38"/>
      <c r="B126" s="39"/>
      <c r="C126" s="40"/>
      <c r="D126" s="217" t="s">
        <v>171</v>
      </c>
      <c r="E126" s="40"/>
      <c r="F126" s="218" t="s">
        <v>1454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736</v>
      </c>
      <c r="D127" s="204" t="s">
        <v>163</v>
      </c>
      <c r="E127" s="205" t="s">
        <v>1455</v>
      </c>
      <c r="F127" s="206" t="s">
        <v>1456</v>
      </c>
      <c r="G127" s="207" t="s">
        <v>731</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1457</v>
      </c>
    </row>
    <row r="128" s="2" customFormat="1">
      <c r="A128" s="38"/>
      <c r="B128" s="39"/>
      <c r="C128" s="40"/>
      <c r="D128" s="217" t="s">
        <v>171</v>
      </c>
      <c r="E128" s="40"/>
      <c r="F128" s="218" t="s">
        <v>1458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1459</v>
      </c>
      <c r="F129" s="202" t="s">
        <v>1460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740</v>
      </c>
      <c r="D130" s="204" t="s">
        <v>163</v>
      </c>
      <c r="E130" s="205" t="s">
        <v>1461</v>
      </c>
      <c r="F130" s="206" t="s">
        <v>1462</v>
      </c>
      <c r="G130" s="207" t="s">
        <v>278</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1463</v>
      </c>
    </row>
    <row r="131" s="2" customFormat="1" ht="24.15" customHeight="1">
      <c r="A131" s="38"/>
      <c r="B131" s="39"/>
      <c r="C131" s="204" t="s">
        <v>1464</v>
      </c>
      <c r="D131" s="204" t="s">
        <v>163</v>
      </c>
      <c r="E131" s="205" t="s">
        <v>1264</v>
      </c>
      <c r="F131" s="206" t="s">
        <v>1265</v>
      </c>
      <c r="G131" s="207" t="s">
        <v>731</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301</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301</v>
      </c>
      <c r="BM131" s="215" t="s">
        <v>1465</v>
      </c>
    </row>
    <row r="132" s="2" customFormat="1">
      <c r="A132" s="38"/>
      <c r="B132" s="39"/>
      <c r="C132" s="40"/>
      <c r="D132" s="217" t="s">
        <v>171</v>
      </c>
      <c r="E132" s="40"/>
      <c r="F132" s="218" t="s">
        <v>1267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1466</v>
      </c>
      <c r="F133" s="202" t="s">
        <v>1467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744</v>
      </c>
      <c r="D134" s="204" t="s">
        <v>163</v>
      </c>
      <c r="E134" s="205" t="s">
        <v>1468</v>
      </c>
      <c r="F134" s="206" t="s">
        <v>1469</v>
      </c>
      <c r="G134" s="207" t="s">
        <v>731</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1470</v>
      </c>
    </row>
    <row r="135" s="2" customFormat="1">
      <c r="A135" s="38"/>
      <c r="B135" s="39"/>
      <c r="C135" s="40"/>
      <c r="D135" s="217" t="s">
        <v>171</v>
      </c>
      <c r="E135" s="40"/>
      <c r="F135" s="218" t="s">
        <v>1471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764</v>
      </c>
      <c r="D136" s="254" t="s">
        <v>206</v>
      </c>
      <c r="E136" s="255" t="s">
        <v>1472</v>
      </c>
      <c r="F136" s="256" t="s">
        <v>1473</v>
      </c>
      <c r="G136" s="257" t="s">
        <v>731</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392</v>
      </c>
      <c r="AT136" s="215" t="s">
        <v>206</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301</v>
      </c>
      <c r="BM136" s="215" t="s">
        <v>1474</v>
      </c>
    </row>
    <row r="137" s="12" customFormat="1" ht="22.8" customHeight="1">
      <c r="A137" s="12"/>
      <c r="B137" s="188"/>
      <c r="C137" s="189"/>
      <c r="D137" s="190" t="s">
        <v>71</v>
      </c>
      <c r="E137" s="202" t="s">
        <v>814</v>
      </c>
      <c r="F137" s="202" t="s">
        <v>815</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777</v>
      </c>
      <c r="D138" s="204" t="s">
        <v>163</v>
      </c>
      <c r="E138" s="205" t="s">
        <v>1475</v>
      </c>
      <c r="F138" s="206" t="s">
        <v>1476</v>
      </c>
      <c r="G138" s="207" t="s">
        <v>278</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301</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301</v>
      </c>
      <c r="BM138" s="215" t="s">
        <v>1477</v>
      </c>
    </row>
    <row r="139" s="2" customFormat="1" ht="24.15" customHeight="1">
      <c r="A139" s="38"/>
      <c r="B139" s="39"/>
      <c r="C139" s="204" t="s">
        <v>792</v>
      </c>
      <c r="D139" s="204" t="s">
        <v>163</v>
      </c>
      <c r="E139" s="205" t="s">
        <v>1478</v>
      </c>
      <c r="F139" s="206" t="s">
        <v>1479</v>
      </c>
      <c r="G139" s="207" t="s">
        <v>278</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301</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301</v>
      </c>
      <c r="BM139" s="215" t="s">
        <v>1480</v>
      </c>
    </row>
    <row r="140" s="2" customFormat="1" ht="24.15" customHeight="1">
      <c r="A140" s="38"/>
      <c r="B140" s="39"/>
      <c r="C140" s="204" t="s">
        <v>796</v>
      </c>
      <c r="D140" s="204" t="s">
        <v>163</v>
      </c>
      <c r="E140" s="205" t="s">
        <v>1481</v>
      </c>
      <c r="F140" s="206" t="s">
        <v>1482</v>
      </c>
      <c r="G140" s="207" t="s">
        <v>278</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301</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301</v>
      </c>
      <c r="BM140" s="215" t="s">
        <v>1483</v>
      </c>
    </row>
    <row r="141" s="12" customFormat="1" ht="22.8" customHeight="1">
      <c r="A141" s="12"/>
      <c r="B141" s="188"/>
      <c r="C141" s="189"/>
      <c r="D141" s="190" t="s">
        <v>71</v>
      </c>
      <c r="E141" s="202" t="s">
        <v>841</v>
      </c>
      <c r="F141" s="202" t="s">
        <v>842</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311</v>
      </c>
      <c r="D142" s="204" t="s">
        <v>163</v>
      </c>
      <c r="E142" s="205" t="s">
        <v>1484</v>
      </c>
      <c r="F142" s="206" t="s">
        <v>1485</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301</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301</v>
      </c>
      <c r="BM142" s="215" t="s">
        <v>1486</v>
      </c>
    </row>
    <row r="143" s="2" customFormat="1">
      <c r="A143" s="38"/>
      <c r="B143" s="39"/>
      <c r="C143" s="40"/>
      <c r="D143" s="217" t="s">
        <v>171</v>
      </c>
      <c r="E143" s="40"/>
      <c r="F143" s="218" t="s">
        <v>1487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327</v>
      </c>
      <c r="D144" s="254" t="s">
        <v>206</v>
      </c>
      <c r="E144" s="255" t="s">
        <v>1488</v>
      </c>
      <c r="F144" s="256" t="s">
        <v>1489</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392</v>
      </c>
      <c r="AT144" s="215" t="s">
        <v>206</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301</v>
      </c>
      <c r="BM144" s="215" t="s">
        <v>1490</v>
      </c>
    </row>
    <row r="145" s="14" customFormat="1">
      <c r="A145" s="14"/>
      <c r="B145" s="232"/>
      <c r="C145" s="233"/>
      <c r="D145" s="217" t="s">
        <v>173</v>
      </c>
      <c r="E145" s="233"/>
      <c r="F145" s="235" t="s">
        <v>1491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843</v>
      </c>
      <c r="F146" s="206" t="s">
        <v>844</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301</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301</v>
      </c>
      <c r="BM146" s="215" t="s">
        <v>1492</v>
      </c>
    </row>
    <row r="147" s="2" customFormat="1" ht="37.8" customHeight="1">
      <c r="A147" s="38"/>
      <c r="B147" s="39"/>
      <c r="C147" s="204" t="s">
        <v>7</v>
      </c>
      <c r="D147" s="204" t="s">
        <v>163</v>
      </c>
      <c r="E147" s="205" t="s">
        <v>1493</v>
      </c>
      <c r="F147" s="206" t="s">
        <v>1494</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301</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301</v>
      </c>
      <c r="BM147" s="215" t="s">
        <v>1495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v1APHqt3CsWHOJrzl/EndnJkqazkHBhgl+nSuk9DC+uxus0CMe4Vxi3rAvgYbatP/WKZSZVGzS6Nn1OWT/T9Bw==" hashValue="m0Ws5ba9FiYSmmMQEV713Cf/TORxAGPd/+6LBQAwoKT5XBwFnv0cJ+xvXU82AL/cDMusm9OsRJMjkFzuWfBYVw=="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1497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268/9</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268/9</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356</v>
      </c>
      <c r="D93" s="204" t="s">
        <v>163</v>
      </c>
      <c r="E93" s="205" t="s">
        <v>1409</v>
      </c>
      <c r="F93" s="206" t="s">
        <v>1410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1411</v>
      </c>
    </row>
    <row r="94" s="2" customFormat="1">
      <c r="A94" s="38"/>
      <c r="B94" s="39"/>
      <c r="C94" s="40"/>
      <c r="D94" s="217" t="s">
        <v>171</v>
      </c>
      <c r="E94" s="40"/>
      <c r="F94" s="218" t="s">
        <v>1412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772</v>
      </c>
      <c r="D95" s="204" t="s">
        <v>163</v>
      </c>
      <c r="E95" s="205" t="s">
        <v>1414</v>
      </c>
      <c r="F95" s="206" t="s">
        <v>1415</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1498</v>
      </c>
    </row>
    <row r="96" s="2" customFormat="1">
      <c r="A96" s="38"/>
      <c r="B96" s="39"/>
      <c r="C96" s="40"/>
      <c r="D96" s="217" t="s">
        <v>171</v>
      </c>
      <c r="E96" s="40"/>
      <c r="F96" s="218" t="s">
        <v>1417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777</v>
      </c>
      <c r="D97" s="204" t="s">
        <v>163</v>
      </c>
      <c r="E97" s="205" t="s">
        <v>1418</v>
      </c>
      <c r="F97" s="206" t="s">
        <v>1419</v>
      </c>
      <c r="G97" s="207" t="s">
        <v>731</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1499</v>
      </c>
    </row>
    <row r="98" s="12" customFormat="1" ht="22.8" customHeight="1">
      <c r="A98" s="12"/>
      <c r="B98" s="188"/>
      <c r="C98" s="189"/>
      <c r="D98" s="190" t="s">
        <v>71</v>
      </c>
      <c r="E98" s="202" t="s">
        <v>219</v>
      </c>
      <c r="F98" s="202" t="s">
        <v>483</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340</v>
      </c>
      <c r="D99" s="204" t="s">
        <v>163</v>
      </c>
      <c r="E99" s="205" t="s">
        <v>485</v>
      </c>
      <c r="F99" s="206" t="s">
        <v>486</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1421</v>
      </c>
    </row>
    <row r="100" s="2" customFormat="1">
      <c r="A100" s="38"/>
      <c r="B100" s="39"/>
      <c r="C100" s="40"/>
      <c r="D100" s="217" t="s">
        <v>171</v>
      </c>
      <c r="E100" s="40"/>
      <c r="F100" s="218" t="s">
        <v>488</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578</v>
      </c>
      <c r="D101" s="204" t="s">
        <v>163</v>
      </c>
      <c r="E101" s="205" t="s">
        <v>1422</v>
      </c>
      <c r="F101" s="206" t="s">
        <v>1423</v>
      </c>
      <c r="G101" s="207" t="s">
        <v>1246</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1500</v>
      </c>
    </row>
    <row r="102" s="2" customFormat="1">
      <c r="A102" s="38"/>
      <c r="B102" s="39"/>
      <c r="C102" s="40"/>
      <c r="D102" s="217" t="s">
        <v>171</v>
      </c>
      <c r="E102" s="40"/>
      <c r="F102" s="218" t="s">
        <v>1425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1426</v>
      </c>
      <c r="D103" s="204" t="s">
        <v>163</v>
      </c>
      <c r="E103" s="205" t="s">
        <v>1427</v>
      </c>
      <c r="F103" s="206" t="s">
        <v>1428</v>
      </c>
      <c r="G103" s="207" t="s">
        <v>278</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1501</v>
      </c>
    </row>
    <row r="104" s="2" customFormat="1">
      <c r="A104" s="38"/>
      <c r="B104" s="39"/>
      <c r="C104" s="40"/>
      <c r="D104" s="217" t="s">
        <v>171</v>
      </c>
      <c r="E104" s="40"/>
      <c r="F104" s="218" t="s">
        <v>1425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792</v>
      </c>
      <c r="D105" s="204" t="s">
        <v>163</v>
      </c>
      <c r="E105" s="205" t="s">
        <v>1430</v>
      </c>
      <c r="F105" s="206" t="s">
        <v>1431</v>
      </c>
      <c r="G105" s="207" t="s">
        <v>731</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1502</v>
      </c>
    </row>
    <row r="106" s="2" customFormat="1" ht="37.8" customHeight="1">
      <c r="A106" s="38"/>
      <c r="B106" s="39"/>
      <c r="C106" s="204" t="s">
        <v>168</v>
      </c>
      <c r="D106" s="204" t="s">
        <v>163</v>
      </c>
      <c r="E106" s="205" t="s">
        <v>1433</v>
      </c>
      <c r="F106" s="206" t="s">
        <v>1434</v>
      </c>
      <c r="G106" s="207" t="s">
        <v>278</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1435</v>
      </c>
    </row>
    <row r="107" s="2" customFormat="1" ht="37.8" customHeight="1">
      <c r="A107" s="38"/>
      <c r="B107" s="39"/>
      <c r="C107" s="204" t="s">
        <v>728</v>
      </c>
      <c r="D107" s="204" t="s">
        <v>163</v>
      </c>
      <c r="E107" s="205" t="s">
        <v>1436</v>
      </c>
      <c r="F107" s="206" t="s">
        <v>1437</v>
      </c>
      <c r="G107" s="207" t="s">
        <v>278</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1503</v>
      </c>
    </row>
    <row r="108" s="2" customFormat="1">
      <c r="A108" s="38"/>
      <c r="B108" s="39"/>
      <c r="C108" s="40"/>
      <c r="D108" s="217" t="s">
        <v>171</v>
      </c>
      <c r="E108" s="40"/>
      <c r="F108" s="218" t="s">
        <v>1439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513</v>
      </c>
      <c r="F109" s="202" t="s">
        <v>514</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1440</v>
      </c>
      <c r="F110" s="206" t="s">
        <v>1441</v>
      </c>
      <c r="G110" s="207" t="s">
        <v>518</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1442</v>
      </c>
    </row>
    <row r="111" s="2" customFormat="1">
      <c r="A111" s="38"/>
      <c r="B111" s="39"/>
      <c r="C111" s="40"/>
      <c r="D111" s="217" t="s">
        <v>171</v>
      </c>
      <c r="E111" s="40"/>
      <c r="F111" s="218" t="s">
        <v>520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522</v>
      </c>
      <c r="F112" s="206" t="s">
        <v>523</v>
      </c>
      <c r="G112" s="207" t="s">
        <v>518</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1443</v>
      </c>
    </row>
    <row r="113" s="2" customFormat="1">
      <c r="A113" s="38"/>
      <c r="B113" s="39"/>
      <c r="C113" s="40"/>
      <c r="D113" s="217" t="s">
        <v>171</v>
      </c>
      <c r="E113" s="40"/>
      <c r="F113" s="218" t="s">
        <v>525</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196</v>
      </c>
      <c r="D114" s="204" t="s">
        <v>163</v>
      </c>
      <c r="E114" s="205" t="s">
        <v>527</v>
      </c>
      <c r="F114" s="206" t="s">
        <v>528</v>
      </c>
      <c r="G114" s="207" t="s">
        <v>518</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1444</v>
      </c>
    </row>
    <row r="115" s="2" customFormat="1">
      <c r="A115" s="38"/>
      <c r="B115" s="39"/>
      <c r="C115" s="40"/>
      <c r="D115" s="217" t="s">
        <v>171</v>
      </c>
      <c r="E115" s="40"/>
      <c r="F115" s="218" t="s">
        <v>525</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1504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205</v>
      </c>
      <c r="D117" s="204" t="s">
        <v>163</v>
      </c>
      <c r="E117" s="205" t="s">
        <v>532</v>
      </c>
      <c r="F117" s="206" t="s">
        <v>533</v>
      </c>
      <c r="G117" s="207" t="s">
        <v>518</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1446</v>
      </c>
    </row>
    <row r="118" s="2" customFormat="1">
      <c r="A118" s="38"/>
      <c r="B118" s="39"/>
      <c r="C118" s="40"/>
      <c r="D118" s="217" t="s">
        <v>171</v>
      </c>
      <c r="E118" s="40"/>
      <c r="F118" s="218" t="s">
        <v>535</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536</v>
      </c>
      <c r="F119" s="202" t="s">
        <v>537</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539</v>
      </c>
      <c r="F120" s="206" t="s">
        <v>540</v>
      </c>
      <c r="G120" s="207" t="s">
        <v>518</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1447</v>
      </c>
    </row>
    <row r="121" s="2" customFormat="1">
      <c r="A121" s="38"/>
      <c r="B121" s="39"/>
      <c r="C121" s="40"/>
      <c r="D121" s="217" t="s">
        <v>171</v>
      </c>
      <c r="E121" s="40"/>
      <c r="F121" s="218" t="s">
        <v>542</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625</v>
      </c>
      <c r="F122" s="191" t="s">
        <v>626</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1448</v>
      </c>
      <c r="F123" s="202" t="s">
        <v>1449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1450</v>
      </c>
      <c r="D124" s="204" t="s">
        <v>163</v>
      </c>
      <c r="E124" s="205" t="s">
        <v>1451</v>
      </c>
      <c r="F124" s="206" t="s">
        <v>1452</v>
      </c>
      <c r="G124" s="207" t="s">
        <v>278</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1505</v>
      </c>
    </row>
    <row r="125" s="2" customFormat="1">
      <c r="A125" s="38"/>
      <c r="B125" s="39"/>
      <c r="C125" s="40"/>
      <c r="D125" s="217" t="s">
        <v>171</v>
      </c>
      <c r="E125" s="40"/>
      <c r="F125" s="218" t="s">
        <v>1454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736</v>
      </c>
      <c r="D126" s="204" t="s">
        <v>163</v>
      </c>
      <c r="E126" s="205" t="s">
        <v>1455</v>
      </c>
      <c r="F126" s="206" t="s">
        <v>1456</v>
      </c>
      <c r="G126" s="207" t="s">
        <v>731</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301</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301</v>
      </c>
      <c r="BM126" s="215" t="s">
        <v>1506</v>
      </c>
    </row>
    <row r="127" s="2" customFormat="1">
      <c r="A127" s="38"/>
      <c r="B127" s="39"/>
      <c r="C127" s="40"/>
      <c r="D127" s="217" t="s">
        <v>171</v>
      </c>
      <c r="E127" s="40"/>
      <c r="F127" s="218" t="s">
        <v>1458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1459</v>
      </c>
      <c r="F128" s="202" t="s">
        <v>1460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1507</v>
      </c>
      <c r="D129" s="204" t="s">
        <v>163</v>
      </c>
      <c r="E129" s="205" t="s">
        <v>1461</v>
      </c>
      <c r="F129" s="206" t="s">
        <v>1462</v>
      </c>
      <c r="G129" s="207" t="s">
        <v>278</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1508</v>
      </c>
    </row>
    <row r="130" s="2" customFormat="1" ht="24.15" customHeight="1">
      <c r="A130" s="38"/>
      <c r="B130" s="39"/>
      <c r="C130" s="204" t="s">
        <v>740</v>
      </c>
      <c r="D130" s="204" t="s">
        <v>163</v>
      </c>
      <c r="E130" s="205" t="s">
        <v>1264</v>
      </c>
      <c r="F130" s="206" t="s">
        <v>1265</v>
      </c>
      <c r="G130" s="207" t="s">
        <v>731</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1509</v>
      </c>
    </row>
    <row r="131" s="2" customFormat="1">
      <c r="A131" s="38"/>
      <c r="B131" s="39"/>
      <c r="C131" s="40"/>
      <c r="D131" s="217" t="s">
        <v>171</v>
      </c>
      <c r="E131" s="40"/>
      <c r="F131" s="218" t="s">
        <v>1267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1466</v>
      </c>
      <c r="F132" s="202" t="s">
        <v>1467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1464</v>
      </c>
      <c r="D133" s="204" t="s">
        <v>163</v>
      </c>
      <c r="E133" s="205" t="s">
        <v>1468</v>
      </c>
      <c r="F133" s="206" t="s">
        <v>1469</v>
      </c>
      <c r="G133" s="207" t="s">
        <v>731</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301</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301</v>
      </c>
      <c r="BM133" s="215" t="s">
        <v>1510</v>
      </c>
    </row>
    <row r="134" s="2" customFormat="1">
      <c r="A134" s="38"/>
      <c r="B134" s="39"/>
      <c r="C134" s="40"/>
      <c r="D134" s="217" t="s">
        <v>171</v>
      </c>
      <c r="E134" s="40"/>
      <c r="F134" s="218" t="s">
        <v>1471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744</v>
      </c>
      <c r="D135" s="254" t="s">
        <v>206</v>
      </c>
      <c r="E135" s="255" t="s">
        <v>1472</v>
      </c>
      <c r="F135" s="256" t="s">
        <v>1473</v>
      </c>
      <c r="G135" s="257" t="s">
        <v>731</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392</v>
      </c>
      <c r="AT135" s="215" t="s">
        <v>206</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301</v>
      </c>
      <c r="BM135" s="215" t="s">
        <v>1511</v>
      </c>
    </row>
    <row r="136" s="12" customFormat="1" ht="22.8" customHeight="1">
      <c r="A136" s="12"/>
      <c r="B136" s="188"/>
      <c r="C136" s="189"/>
      <c r="D136" s="190" t="s">
        <v>71</v>
      </c>
      <c r="E136" s="202" t="s">
        <v>814</v>
      </c>
      <c r="F136" s="202" t="s">
        <v>815</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748</v>
      </c>
      <c r="D137" s="204" t="s">
        <v>163</v>
      </c>
      <c r="E137" s="205" t="s">
        <v>1475</v>
      </c>
      <c r="F137" s="206" t="s">
        <v>1476</v>
      </c>
      <c r="G137" s="207" t="s">
        <v>278</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301</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301</v>
      </c>
      <c r="BM137" s="215" t="s">
        <v>1512</v>
      </c>
    </row>
    <row r="138" s="2" customFormat="1" ht="24.15" customHeight="1">
      <c r="A138" s="38"/>
      <c r="B138" s="39"/>
      <c r="C138" s="204" t="s">
        <v>755</v>
      </c>
      <c r="D138" s="204" t="s">
        <v>163</v>
      </c>
      <c r="E138" s="205" t="s">
        <v>1478</v>
      </c>
      <c r="F138" s="206" t="s">
        <v>1479</v>
      </c>
      <c r="G138" s="207" t="s">
        <v>278</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301</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301</v>
      </c>
      <c r="BM138" s="215" t="s">
        <v>1513</v>
      </c>
    </row>
    <row r="139" s="2" customFormat="1" ht="24.15" customHeight="1">
      <c r="A139" s="38"/>
      <c r="B139" s="39"/>
      <c r="C139" s="204" t="s">
        <v>764</v>
      </c>
      <c r="D139" s="204" t="s">
        <v>163</v>
      </c>
      <c r="E139" s="205" t="s">
        <v>1481</v>
      </c>
      <c r="F139" s="206" t="s">
        <v>1482</v>
      </c>
      <c r="G139" s="207" t="s">
        <v>278</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301</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301</v>
      </c>
      <c r="BM139" s="215" t="s">
        <v>1514</v>
      </c>
    </row>
    <row r="140" s="12" customFormat="1" ht="22.8" customHeight="1">
      <c r="A140" s="12"/>
      <c r="B140" s="188"/>
      <c r="C140" s="189"/>
      <c r="D140" s="190" t="s">
        <v>71</v>
      </c>
      <c r="E140" s="202" t="s">
        <v>841</v>
      </c>
      <c r="F140" s="202" t="s">
        <v>842</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311</v>
      </c>
      <c r="D141" s="204" t="s">
        <v>163</v>
      </c>
      <c r="E141" s="205" t="s">
        <v>1484</v>
      </c>
      <c r="F141" s="206" t="s">
        <v>1485</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301</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301</v>
      </c>
      <c r="BM141" s="215" t="s">
        <v>1486</v>
      </c>
    </row>
    <row r="142" s="2" customFormat="1">
      <c r="A142" s="38"/>
      <c r="B142" s="39"/>
      <c r="C142" s="40"/>
      <c r="D142" s="217" t="s">
        <v>171</v>
      </c>
      <c r="E142" s="40"/>
      <c r="F142" s="218" t="s">
        <v>1487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327</v>
      </c>
      <c r="D143" s="254" t="s">
        <v>206</v>
      </c>
      <c r="E143" s="255" t="s">
        <v>1488</v>
      </c>
      <c r="F143" s="256" t="s">
        <v>1489</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392</v>
      </c>
      <c r="AT143" s="215" t="s">
        <v>206</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301</v>
      </c>
      <c r="BM143" s="215" t="s">
        <v>1490</v>
      </c>
    </row>
    <row r="144" s="14" customFormat="1">
      <c r="A144" s="14"/>
      <c r="B144" s="232"/>
      <c r="C144" s="233"/>
      <c r="D144" s="217" t="s">
        <v>173</v>
      </c>
      <c r="E144" s="233"/>
      <c r="F144" s="235" t="s">
        <v>1491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843</v>
      </c>
      <c r="F145" s="206" t="s">
        <v>844</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301</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301</v>
      </c>
      <c r="BM145" s="215" t="s">
        <v>1492</v>
      </c>
    </row>
    <row r="146" s="2" customFormat="1" ht="37.8" customHeight="1">
      <c r="A146" s="38"/>
      <c r="B146" s="39"/>
      <c r="C146" s="204" t="s">
        <v>7</v>
      </c>
      <c r="D146" s="204" t="s">
        <v>163</v>
      </c>
      <c r="E146" s="205" t="s">
        <v>1493</v>
      </c>
      <c r="F146" s="206" t="s">
        <v>1494</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301</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301</v>
      </c>
      <c r="BM146" s="215" t="s">
        <v>1495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vZu8MuRk0fZDeRDGnfPvrBWK9A5SxLC02Zx/2pzlmXjPaLWmc5j2nWlHFNEopJXwkXOf8pb6rd4d+zhFi4ZmPA==" hashValue="xijLocyvv/w/T+Ny679ICdw3uXXki9b80LXqMGLV2oxko7TXFZ2yJ0QhBXudGuQukXejrXF3UXYCIWc+MUK1i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268/9</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268/9</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356</v>
      </c>
      <c r="D93" s="204" t="s">
        <v>163</v>
      </c>
      <c r="E93" s="205" t="s">
        <v>1409</v>
      </c>
      <c r="F93" s="206" t="s">
        <v>1410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1411</v>
      </c>
    </row>
    <row r="94" s="2" customFormat="1">
      <c r="A94" s="38"/>
      <c r="B94" s="39"/>
      <c r="C94" s="40"/>
      <c r="D94" s="217" t="s">
        <v>171</v>
      </c>
      <c r="E94" s="40"/>
      <c r="F94" s="218" t="s">
        <v>1412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772</v>
      </c>
      <c r="D95" s="204" t="s">
        <v>163</v>
      </c>
      <c r="E95" s="205" t="s">
        <v>1414</v>
      </c>
      <c r="F95" s="206" t="s">
        <v>1415</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1498</v>
      </c>
    </row>
    <row r="96" s="2" customFormat="1">
      <c r="A96" s="38"/>
      <c r="B96" s="39"/>
      <c r="C96" s="40"/>
      <c r="D96" s="217" t="s">
        <v>171</v>
      </c>
      <c r="E96" s="40"/>
      <c r="F96" s="218" t="s">
        <v>1417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777</v>
      </c>
      <c r="D97" s="204" t="s">
        <v>163</v>
      </c>
      <c r="E97" s="205" t="s">
        <v>1418</v>
      </c>
      <c r="F97" s="206" t="s">
        <v>1419</v>
      </c>
      <c r="G97" s="207" t="s">
        <v>731</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1499</v>
      </c>
    </row>
    <row r="98" s="12" customFormat="1" ht="22.8" customHeight="1">
      <c r="A98" s="12"/>
      <c r="B98" s="188"/>
      <c r="C98" s="189"/>
      <c r="D98" s="190" t="s">
        <v>71</v>
      </c>
      <c r="E98" s="202" t="s">
        <v>219</v>
      </c>
      <c r="F98" s="202" t="s">
        <v>483</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340</v>
      </c>
      <c r="D99" s="204" t="s">
        <v>163</v>
      </c>
      <c r="E99" s="205" t="s">
        <v>485</v>
      </c>
      <c r="F99" s="206" t="s">
        <v>486</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1421</v>
      </c>
    </row>
    <row r="100" s="2" customFormat="1">
      <c r="A100" s="38"/>
      <c r="B100" s="39"/>
      <c r="C100" s="40"/>
      <c r="D100" s="217" t="s">
        <v>171</v>
      </c>
      <c r="E100" s="40"/>
      <c r="F100" s="218" t="s">
        <v>488</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578</v>
      </c>
      <c r="D101" s="204" t="s">
        <v>163</v>
      </c>
      <c r="E101" s="205" t="s">
        <v>1422</v>
      </c>
      <c r="F101" s="206" t="s">
        <v>1423</v>
      </c>
      <c r="G101" s="207" t="s">
        <v>1246</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1500</v>
      </c>
    </row>
    <row r="102" s="2" customFormat="1">
      <c r="A102" s="38"/>
      <c r="B102" s="39"/>
      <c r="C102" s="40"/>
      <c r="D102" s="217" t="s">
        <v>171</v>
      </c>
      <c r="E102" s="40"/>
      <c r="F102" s="218" t="s">
        <v>1425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1426</v>
      </c>
      <c r="D103" s="204" t="s">
        <v>163</v>
      </c>
      <c r="E103" s="205" t="s">
        <v>1427</v>
      </c>
      <c r="F103" s="206" t="s">
        <v>1428</v>
      </c>
      <c r="G103" s="207" t="s">
        <v>278</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1501</v>
      </c>
    </row>
    <row r="104" s="2" customFormat="1">
      <c r="A104" s="38"/>
      <c r="B104" s="39"/>
      <c r="C104" s="40"/>
      <c r="D104" s="217" t="s">
        <v>171</v>
      </c>
      <c r="E104" s="40"/>
      <c r="F104" s="218" t="s">
        <v>1425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792</v>
      </c>
      <c r="D105" s="204" t="s">
        <v>163</v>
      </c>
      <c r="E105" s="205" t="s">
        <v>1430</v>
      </c>
      <c r="F105" s="206" t="s">
        <v>1431</v>
      </c>
      <c r="G105" s="207" t="s">
        <v>731</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1502</v>
      </c>
    </row>
    <row r="106" s="2" customFormat="1" ht="37.8" customHeight="1">
      <c r="A106" s="38"/>
      <c r="B106" s="39"/>
      <c r="C106" s="204" t="s">
        <v>168</v>
      </c>
      <c r="D106" s="204" t="s">
        <v>163</v>
      </c>
      <c r="E106" s="205" t="s">
        <v>1433</v>
      </c>
      <c r="F106" s="206" t="s">
        <v>1434</v>
      </c>
      <c r="G106" s="207" t="s">
        <v>278</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1435</v>
      </c>
    </row>
    <row r="107" s="2" customFormat="1" ht="37.8" customHeight="1">
      <c r="A107" s="38"/>
      <c r="B107" s="39"/>
      <c r="C107" s="204" t="s">
        <v>728</v>
      </c>
      <c r="D107" s="204" t="s">
        <v>163</v>
      </c>
      <c r="E107" s="205" t="s">
        <v>1436</v>
      </c>
      <c r="F107" s="206" t="s">
        <v>1437</v>
      </c>
      <c r="G107" s="207" t="s">
        <v>278</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1503</v>
      </c>
    </row>
    <row r="108" s="2" customFormat="1">
      <c r="A108" s="38"/>
      <c r="B108" s="39"/>
      <c r="C108" s="40"/>
      <c r="D108" s="217" t="s">
        <v>171</v>
      </c>
      <c r="E108" s="40"/>
      <c r="F108" s="218" t="s">
        <v>1439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513</v>
      </c>
      <c r="F109" s="202" t="s">
        <v>514</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1440</v>
      </c>
      <c r="F110" s="206" t="s">
        <v>1441</v>
      </c>
      <c r="G110" s="207" t="s">
        <v>518</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1442</v>
      </c>
    </row>
    <row r="111" s="2" customFormat="1">
      <c r="A111" s="38"/>
      <c r="B111" s="39"/>
      <c r="C111" s="40"/>
      <c r="D111" s="217" t="s">
        <v>171</v>
      </c>
      <c r="E111" s="40"/>
      <c r="F111" s="218" t="s">
        <v>520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522</v>
      </c>
      <c r="F112" s="206" t="s">
        <v>523</v>
      </c>
      <c r="G112" s="207" t="s">
        <v>518</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1443</v>
      </c>
    </row>
    <row r="113" s="2" customFormat="1">
      <c r="A113" s="38"/>
      <c r="B113" s="39"/>
      <c r="C113" s="40"/>
      <c r="D113" s="217" t="s">
        <v>171</v>
      </c>
      <c r="E113" s="40"/>
      <c r="F113" s="218" t="s">
        <v>525</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196</v>
      </c>
      <c r="D114" s="204" t="s">
        <v>163</v>
      </c>
      <c r="E114" s="205" t="s">
        <v>527</v>
      </c>
      <c r="F114" s="206" t="s">
        <v>528</v>
      </c>
      <c r="G114" s="207" t="s">
        <v>518</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1444</v>
      </c>
    </row>
    <row r="115" s="2" customFormat="1">
      <c r="A115" s="38"/>
      <c r="B115" s="39"/>
      <c r="C115" s="40"/>
      <c r="D115" s="217" t="s">
        <v>171</v>
      </c>
      <c r="E115" s="40"/>
      <c r="F115" s="218" t="s">
        <v>525</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1504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205</v>
      </c>
      <c r="D117" s="204" t="s">
        <v>163</v>
      </c>
      <c r="E117" s="205" t="s">
        <v>532</v>
      </c>
      <c r="F117" s="206" t="s">
        <v>533</v>
      </c>
      <c r="G117" s="207" t="s">
        <v>518</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1446</v>
      </c>
    </row>
    <row r="118" s="2" customFormat="1">
      <c r="A118" s="38"/>
      <c r="B118" s="39"/>
      <c r="C118" s="40"/>
      <c r="D118" s="217" t="s">
        <v>171</v>
      </c>
      <c r="E118" s="40"/>
      <c r="F118" s="218" t="s">
        <v>535</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536</v>
      </c>
      <c r="F119" s="202" t="s">
        <v>537</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539</v>
      </c>
      <c r="F120" s="206" t="s">
        <v>540</v>
      </c>
      <c r="G120" s="207" t="s">
        <v>518</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1447</v>
      </c>
    </row>
    <row r="121" s="2" customFormat="1">
      <c r="A121" s="38"/>
      <c r="B121" s="39"/>
      <c r="C121" s="40"/>
      <c r="D121" s="217" t="s">
        <v>171</v>
      </c>
      <c r="E121" s="40"/>
      <c r="F121" s="218" t="s">
        <v>542</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625</v>
      </c>
      <c r="F122" s="191" t="s">
        <v>626</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1448</v>
      </c>
      <c r="F123" s="202" t="s">
        <v>1449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1450</v>
      </c>
      <c r="D124" s="204" t="s">
        <v>163</v>
      </c>
      <c r="E124" s="205" t="s">
        <v>1451</v>
      </c>
      <c r="F124" s="206" t="s">
        <v>1452</v>
      </c>
      <c r="G124" s="207" t="s">
        <v>278</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1505</v>
      </c>
    </row>
    <row r="125" s="2" customFormat="1">
      <c r="A125" s="38"/>
      <c r="B125" s="39"/>
      <c r="C125" s="40"/>
      <c r="D125" s="217" t="s">
        <v>171</v>
      </c>
      <c r="E125" s="40"/>
      <c r="F125" s="218" t="s">
        <v>1454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736</v>
      </c>
      <c r="D126" s="204" t="s">
        <v>163</v>
      </c>
      <c r="E126" s="205" t="s">
        <v>1455</v>
      </c>
      <c r="F126" s="206" t="s">
        <v>1456</v>
      </c>
      <c r="G126" s="207" t="s">
        <v>731</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301</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301</v>
      </c>
      <c r="BM126" s="215" t="s">
        <v>1506</v>
      </c>
    </row>
    <row r="127" s="2" customFormat="1">
      <c r="A127" s="38"/>
      <c r="B127" s="39"/>
      <c r="C127" s="40"/>
      <c r="D127" s="217" t="s">
        <v>171</v>
      </c>
      <c r="E127" s="40"/>
      <c r="F127" s="218" t="s">
        <v>1458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1459</v>
      </c>
      <c r="F128" s="202" t="s">
        <v>1460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1507</v>
      </c>
      <c r="D129" s="204" t="s">
        <v>163</v>
      </c>
      <c r="E129" s="205" t="s">
        <v>1461</v>
      </c>
      <c r="F129" s="206" t="s">
        <v>1462</v>
      </c>
      <c r="G129" s="207" t="s">
        <v>278</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1508</v>
      </c>
    </row>
    <row r="130" s="2" customFormat="1" ht="24.15" customHeight="1">
      <c r="A130" s="38"/>
      <c r="B130" s="39"/>
      <c r="C130" s="204" t="s">
        <v>740</v>
      </c>
      <c r="D130" s="204" t="s">
        <v>163</v>
      </c>
      <c r="E130" s="205" t="s">
        <v>1264</v>
      </c>
      <c r="F130" s="206" t="s">
        <v>1265</v>
      </c>
      <c r="G130" s="207" t="s">
        <v>731</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1509</v>
      </c>
    </row>
    <row r="131" s="2" customFormat="1">
      <c r="A131" s="38"/>
      <c r="B131" s="39"/>
      <c r="C131" s="40"/>
      <c r="D131" s="217" t="s">
        <v>171</v>
      </c>
      <c r="E131" s="40"/>
      <c r="F131" s="218" t="s">
        <v>1267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1466</v>
      </c>
      <c r="F132" s="202" t="s">
        <v>1467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1464</v>
      </c>
      <c r="D133" s="204" t="s">
        <v>163</v>
      </c>
      <c r="E133" s="205" t="s">
        <v>1468</v>
      </c>
      <c r="F133" s="206" t="s">
        <v>1469</v>
      </c>
      <c r="G133" s="207" t="s">
        <v>731</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301</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301</v>
      </c>
      <c r="BM133" s="215" t="s">
        <v>1510</v>
      </c>
    </row>
    <row r="134" s="2" customFormat="1">
      <c r="A134" s="38"/>
      <c r="B134" s="39"/>
      <c r="C134" s="40"/>
      <c r="D134" s="217" t="s">
        <v>171</v>
      </c>
      <c r="E134" s="40"/>
      <c r="F134" s="218" t="s">
        <v>1471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744</v>
      </c>
      <c r="D135" s="254" t="s">
        <v>206</v>
      </c>
      <c r="E135" s="255" t="s">
        <v>1472</v>
      </c>
      <c r="F135" s="256" t="s">
        <v>1473</v>
      </c>
      <c r="G135" s="257" t="s">
        <v>731</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392</v>
      </c>
      <c r="AT135" s="215" t="s">
        <v>206</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301</v>
      </c>
      <c r="BM135" s="215" t="s">
        <v>1511</v>
      </c>
    </row>
    <row r="136" s="12" customFormat="1" ht="22.8" customHeight="1">
      <c r="A136" s="12"/>
      <c r="B136" s="188"/>
      <c r="C136" s="189"/>
      <c r="D136" s="190" t="s">
        <v>71</v>
      </c>
      <c r="E136" s="202" t="s">
        <v>814</v>
      </c>
      <c r="F136" s="202" t="s">
        <v>815</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748</v>
      </c>
      <c r="D137" s="204" t="s">
        <v>163</v>
      </c>
      <c r="E137" s="205" t="s">
        <v>1475</v>
      </c>
      <c r="F137" s="206" t="s">
        <v>1476</v>
      </c>
      <c r="G137" s="207" t="s">
        <v>278</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301</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301</v>
      </c>
      <c r="BM137" s="215" t="s">
        <v>1512</v>
      </c>
    </row>
    <row r="138" s="2" customFormat="1" ht="24.15" customHeight="1">
      <c r="A138" s="38"/>
      <c r="B138" s="39"/>
      <c r="C138" s="204" t="s">
        <v>755</v>
      </c>
      <c r="D138" s="204" t="s">
        <v>163</v>
      </c>
      <c r="E138" s="205" t="s">
        <v>1478</v>
      </c>
      <c r="F138" s="206" t="s">
        <v>1479</v>
      </c>
      <c r="G138" s="207" t="s">
        <v>278</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301</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301</v>
      </c>
      <c r="BM138" s="215" t="s">
        <v>1513</v>
      </c>
    </row>
    <row r="139" s="2" customFormat="1" ht="24.15" customHeight="1">
      <c r="A139" s="38"/>
      <c r="B139" s="39"/>
      <c r="C139" s="204" t="s">
        <v>764</v>
      </c>
      <c r="D139" s="204" t="s">
        <v>163</v>
      </c>
      <c r="E139" s="205" t="s">
        <v>1481</v>
      </c>
      <c r="F139" s="206" t="s">
        <v>1482</v>
      </c>
      <c r="G139" s="207" t="s">
        <v>278</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301</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301</v>
      </c>
      <c r="BM139" s="215" t="s">
        <v>1514</v>
      </c>
    </row>
    <row r="140" s="12" customFormat="1" ht="22.8" customHeight="1">
      <c r="A140" s="12"/>
      <c r="B140" s="188"/>
      <c r="C140" s="189"/>
      <c r="D140" s="190" t="s">
        <v>71</v>
      </c>
      <c r="E140" s="202" t="s">
        <v>841</v>
      </c>
      <c r="F140" s="202" t="s">
        <v>842</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311</v>
      </c>
      <c r="D141" s="204" t="s">
        <v>163</v>
      </c>
      <c r="E141" s="205" t="s">
        <v>1484</v>
      </c>
      <c r="F141" s="206" t="s">
        <v>1485</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301</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301</v>
      </c>
      <c r="BM141" s="215" t="s">
        <v>1486</v>
      </c>
    </row>
    <row r="142" s="2" customFormat="1">
      <c r="A142" s="38"/>
      <c r="B142" s="39"/>
      <c r="C142" s="40"/>
      <c r="D142" s="217" t="s">
        <v>171</v>
      </c>
      <c r="E142" s="40"/>
      <c r="F142" s="218" t="s">
        <v>1487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327</v>
      </c>
      <c r="D143" s="254" t="s">
        <v>206</v>
      </c>
      <c r="E143" s="255" t="s">
        <v>1488</v>
      </c>
      <c r="F143" s="256" t="s">
        <v>1489</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392</v>
      </c>
      <c r="AT143" s="215" t="s">
        <v>206</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301</v>
      </c>
      <c r="BM143" s="215" t="s">
        <v>1490</v>
      </c>
    </row>
    <row r="144" s="14" customFormat="1">
      <c r="A144" s="14"/>
      <c r="B144" s="232"/>
      <c r="C144" s="233"/>
      <c r="D144" s="217" t="s">
        <v>173</v>
      </c>
      <c r="E144" s="233"/>
      <c r="F144" s="235" t="s">
        <v>1491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843</v>
      </c>
      <c r="F145" s="206" t="s">
        <v>844</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301</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301</v>
      </c>
      <c r="BM145" s="215" t="s">
        <v>1492</v>
      </c>
    </row>
    <row r="146" s="2" customFormat="1" ht="37.8" customHeight="1">
      <c r="A146" s="38"/>
      <c r="B146" s="39"/>
      <c r="C146" s="204" t="s">
        <v>7</v>
      </c>
      <c r="D146" s="204" t="s">
        <v>163</v>
      </c>
      <c r="E146" s="205" t="s">
        <v>1493</v>
      </c>
      <c r="F146" s="206" t="s">
        <v>1494</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301</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301</v>
      </c>
      <c r="BM146" s="215" t="s">
        <v>1495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7T56xfyJmlbpHdVjhR+DzNZXhX4vplY04aAgEib0ZDDqrh0gmmkkgtWOmUMtLzSpu2StuySdwEGbtaNr+GBrPg==" hashValue="cpJsRQQueeUAIC5+vgCfgEOcXGFgQOMvtOrdVf8nWI3X+9p+tag+8haXI/iXCoqZGHa3v7fNGHiHXmiv+fuGy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1517</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1407</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1518</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142</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144</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268/9</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122</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145</v>
      </c>
      <c r="D82" s="180" t="s">
        <v>57</v>
      </c>
      <c r="E82" s="180" t="s">
        <v>53</v>
      </c>
      <c r="F82" s="180" t="s">
        <v>54</v>
      </c>
      <c r="G82" s="180" t="s">
        <v>146</v>
      </c>
      <c r="H82" s="180" t="s">
        <v>147</v>
      </c>
      <c r="I82" s="180" t="s">
        <v>148</v>
      </c>
      <c r="J82" s="180" t="s">
        <v>126</v>
      </c>
      <c r="K82" s="181" t="s">
        <v>149</v>
      </c>
      <c r="L82" s="182"/>
      <c r="M82" s="92" t="s">
        <v>19</v>
      </c>
      <c r="N82" s="93" t="s">
        <v>42</v>
      </c>
      <c r="O82" s="93" t="s">
        <v>150</v>
      </c>
      <c r="P82" s="93" t="s">
        <v>151</v>
      </c>
      <c r="Q82" s="93" t="s">
        <v>152</v>
      </c>
      <c r="R82" s="93" t="s">
        <v>153</v>
      </c>
      <c r="S82" s="93" t="s">
        <v>154</v>
      </c>
      <c r="T82" s="94" t="s">
        <v>155</v>
      </c>
      <c r="U82" s="177"/>
      <c r="V82" s="177"/>
      <c r="W82" s="177"/>
      <c r="X82" s="177"/>
      <c r="Y82" s="177"/>
      <c r="Z82" s="177"/>
      <c r="AA82" s="177"/>
      <c r="AB82" s="177"/>
      <c r="AC82" s="177"/>
      <c r="AD82" s="177"/>
      <c r="AE82" s="177"/>
    </row>
    <row r="83" s="2" customFormat="1" ht="22.8" customHeight="1">
      <c r="A83" s="38"/>
      <c r="B83" s="39"/>
      <c r="C83" s="99" t="s">
        <v>156</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127</v>
      </c>
      <c r="BK83" s="187">
        <f>BK84</f>
        <v>0</v>
      </c>
    </row>
    <row r="84" s="12" customFormat="1" ht="25.92" customHeight="1">
      <c r="A84" s="12"/>
      <c r="B84" s="188"/>
      <c r="C84" s="189"/>
      <c r="D84" s="190" t="s">
        <v>71</v>
      </c>
      <c r="E84" s="191" t="s">
        <v>625</v>
      </c>
      <c r="F84" s="191" t="s">
        <v>626</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169</v>
      </c>
      <c r="AT84" s="200" t="s">
        <v>71</v>
      </c>
      <c r="AU84" s="200" t="s">
        <v>72</v>
      </c>
      <c r="AY84" s="199" t="s">
        <v>159</v>
      </c>
      <c r="BK84" s="201">
        <f>BK85+BK102+BK104</f>
        <v>0</v>
      </c>
    </row>
    <row r="85" s="12" customFormat="1" ht="22.8" customHeight="1">
      <c r="A85" s="12"/>
      <c r="B85" s="188"/>
      <c r="C85" s="189"/>
      <c r="D85" s="190" t="s">
        <v>71</v>
      </c>
      <c r="E85" s="202" t="s">
        <v>1459</v>
      </c>
      <c r="F85" s="202" t="s">
        <v>1460</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169</v>
      </c>
      <c r="AT85" s="200" t="s">
        <v>71</v>
      </c>
      <c r="AU85" s="200" t="s">
        <v>80</v>
      </c>
      <c r="AY85" s="199" t="s">
        <v>159</v>
      </c>
      <c r="BK85" s="201">
        <f>SUM(BK86:BK101)</f>
        <v>0</v>
      </c>
    </row>
    <row r="86" s="2" customFormat="1" ht="24.15" customHeight="1">
      <c r="A86" s="38"/>
      <c r="B86" s="39"/>
      <c r="C86" s="204" t="s">
        <v>80</v>
      </c>
      <c r="D86" s="204" t="s">
        <v>163</v>
      </c>
      <c r="E86" s="205" t="s">
        <v>1461</v>
      </c>
      <c r="F86" s="206" t="s">
        <v>1462</v>
      </c>
      <c r="G86" s="207" t="s">
        <v>278</v>
      </c>
      <c r="H86" s="208">
        <v>47</v>
      </c>
      <c r="I86" s="209"/>
      <c r="J86" s="210">
        <f>ROUND(I86*H86,2)</f>
        <v>0</v>
      </c>
      <c r="K86" s="206" t="s">
        <v>167</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301</v>
      </c>
      <c r="AT86" s="215" t="s">
        <v>163</v>
      </c>
      <c r="AU86" s="215" t="s">
        <v>169</v>
      </c>
      <c r="AY86" s="17" t="s">
        <v>159</v>
      </c>
      <c r="BE86" s="216">
        <f>IF(N86="základní",J86,0)</f>
        <v>0</v>
      </c>
      <c r="BF86" s="216">
        <f>IF(N86="snížená",J86,0)</f>
        <v>0</v>
      </c>
      <c r="BG86" s="216">
        <f>IF(N86="zákl. přenesená",J86,0)</f>
        <v>0</v>
      </c>
      <c r="BH86" s="216">
        <f>IF(N86="sníž. přenesená",J86,0)</f>
        <v>0</v>
      </c>
      <c r="BI86" s="216">
        <f>IF(N86="nulová",J86,0)</f>
        <v>0</v>
      </c>
      <c r="BJ86" s="17" t="s">
        <v>169</v>
      </c>
      <c r="BK86" s="216">
        <f>ROUND(I86*H86,2)</f>
        <v>0</v>
      </c>
      <c r="BL86" s="17" t="s">
        <v>301</v>
      </c>
      <c r="BM86" s="215" t="s">
        <v>1519</v>
      </c>
    </row>
    <row r="87" s="2" customFormat="1" ht="24.15" customHeight="1">
      <c r="A87" s="38"/>
      <c r="B87" s="39"/>
      <c r="C87" s="204" t="s">
        <v>169</v>
      </c>
      <c r="D87" s="204" t="s">
        <v>163</v>
      </c>
      <c r="E87" s="205" t="s">
        <v>1520</v>
      </c>
      <c r="F87" s="206" t="s">
        <v>1521</v>
      </c>
      <c r="G87" s="207" t="s">
        <v>278</v>
      </c>
      <c r="H87" s="208">
        <v>12</v>
      </c>
      <c r="I87" s="209"/>
      <c r="J87" s="210">
        <f>ROUND(I87*H87,2)</f>
        <v>0</v>
      </c>
      <c r="K87" s="206" t="s">
        <v>167</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301</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301</v>
      </c>
      <c r="BM87" s="215" t="s">
        <v>1522</v>
      </c>
    </row>
    <row r="88" s="2" customFormat="1" ht="24.15" customHeight="1">
      <c r="A88" s="38"/>
      <c r="B88" s="39"/>
      <c r="C88" s="204" t="s">
        <v>162</v>
      </c>
      <c r="D88" s="204" t="s">
        <v>163</v>
      </c>
      <c r="E88" s="205" t="s">
        <v>1523</v>
      </c>
      <c r="F88" s="206" t="s">
        <v>1524</v>
      </c>
      <c r="G88" s="207" t="s">
        <v>278</v>
      </c>
      <c r="H88" s="208">
        <v>16</v>
      </c>
      <c r="I88" s="209"/>
      <c r="J88" s="210">
        <f>ROUND(I88*H88,2)</f>
        <v>0</v>
      </c>
      <c r="K88" s="206" t="s">
        <v>167</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301</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301</v>
      </c>
      <c r="BM88" s="215" t="s">
        <v>1525</v>
      </c>
    </row>
    <row r="89" s="2" customFormat="1" ht="24.15" customHeight="1">
      <c r="A89" s="38"/>
      <c r="B89" s="39"/>
      <c r="C89" s="204" t="s">
        <v>185</v>
      </c>
      <c r="D89" s="204" t="s">
        <v>163</v>
      </c>
      <c r="E89" s="205" t="s">
        <v>1526</v>
      </c>
      <c r="F89" s="206" t="s">
        <v>1527</v>
      </c>
      <c r="G89" s="207" t="s">
        <v>1246</v>
      </c>
      <c r="H89" s="208">
        <v>4</v>
      </c>
      <c r="I89" s="209"/>
      <c r="J89" s="210">
        <f>ROUND(I89*H89,2)</f>
        <v>0</v>
      </c>
      <c r="K89" s="206" t="s">
        <v>167</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301</v>
      </c>
      <c r="AT89" s="215" t="s">
        <v>163</v>
      </c>
      <c r="AU89" s="215" t="s">
        <v>169</v>
      </c>
      <c r="AY89" s="17" t="s">
        <v>159</v>
      </c>
      <c r="BE89" s="216">
        <f>IF(N89="základní",J89,0)</f>
        <v>0</v>
      </c>
      <c r="BF89" s="216">
        <f>IF(N89="snížená",J89,0)</f>
        <v>0</v>
      </c>
      <c r="BG89" s="216">
        <f>IF(N89="zákl. přenesená",J89,0)</f>
        <v>0</v>
      </c>
      <c r="BH89" s="216">
        <f>IF(N89="sníž. přenesená",J89,0)</f>
        <v>0</v>
      </c>
      <c r="BI89" s="216">
        <f>IF(N89="nulová",J89,0)</f>
        <v>0</v>
      </c>
      <c r="BJ89" s="17" t="s">
        <v>169</v>
      </c>
      <c r="BK89" s="216">
        <f>ROUND(I89*H89,2)</f>
        <v>0</v>
      </c>
      <c r="BL89" s="17" t="s">
        <v>301</v>
      </c>
      <c r="BM89" s="215" t="s">
        <v>1528</v>
      </c>
    </row>
    <row r="90" s="2" customFormat="1">
      <c r="A90" s="38"/>
      <c r="B90" s="39"/>
      <c r="C90" s="40"/>
      <c r="D90" s="217" t="s">
        <v>171</v>
      </c>
      <c r="E90" s="40"/>
      <c r="F90" s="218" t="s">
        <v>1529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171</v>
      </c>
      <c r="AU90" s="17" t="s">
        <v>169</v>
      </c>
    </row>
    <row r="91" s="2" customFormat="1" ht="14.4" customHeight="1">
      <c r="A91" s="38"/>
      <c r="B91" s="39"/>
      <c r="C91" s="204" t="s">
        <v>160</v>
      </c>
      <c r="D91" s="204" t="s">
        <v>163</v>
      </c>
      <c r="E91" s="205" t="s">
        <v>1530</v>
      </c>
      <c r="F91" s="206" t="s">
        <v>1531</v>
      </c>
      <c r="G91" s="207" t="s">
        <v>1246</v>
      </c>
      <c r="H91" s="208">
        <v>4</v>
      </c>
      <c r="I91" s="209"/>
      <c r="J91" s="210">
        <f>ROUND(I91*H91,2)</f>
        <v>0</v>
      </c>
      <c r="K91" s="206" t="s">
        <v>167</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301</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301</v>
      </c>
      <c r="BM91" s="215" t="s">
        <v>1532</v>
      </c>
    </row>
    <row r="92" s="2" customFormat="1">
      <c r="A92" s="38"/>
      <c r="B92" s="39"/>
      <c r="C92" s="40"/>
      <c r="D92" s="217" t="s">
        <v>171</v>
      </c>
      <c r="E92" s="40"/>
      <c r="F92" s="218" t="s">
        <v>1529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171</v>
      </c>
      <c r="AU92" s="17" t="s">
        <v>169</v>
      </c>
    </row>
    <row r="93" s="2" customFormat="1" ht="24.15" customHeight="1">
      <c r="A93" s="38"/>
      <c r="B93" s="39"/>
      <c r="C93" s="254" t="s">
        <v>196</v>
      </c>
      <c r="D93" s="254" t="s">
        <v>206</v>
      </c>
      <c r="E93" s="255" t="s">
        <v>1533</v>
      </c>
      <c r="F93" s="256" t="s">
        <v>1534</v>
      </c>
      <c r="G93" s="257" t="s">
        <v>731</v>
      </c>
      <c r="H93" s="258">
        <v>4</v>
      </c>
      <c r="I93" s="259"/>
      <c r="J93" s="260">
        <f>ROUND(I93*H93,2)</f>
        <v>0</v>
      </c>
      <c r="K93" s="256" t="s">
        <v>167</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392</v>
      </c>
      <c r="AT93" s="215" t="s">
        <v>206</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301</v>
      </c>
      <c r="BM93" s="215" t="s">
        <v>1535</v>
      </c>
    </row>
    <row r="94" s="2" customFormat="1" ht="24.15" customHeight="1">
      <c r="A94" s="38"/>
      <c r="B94" s="39"/>
      <c r="C94" s="204" t="s">
        <v>205</v>
      </c>
      <c r="D94" s="204" t="s">
        <v>163</v>
      </c>
      <c r="E94" s="205" t="s">
        <v>1264</v>
      </c>
      <c r="F94" s="206" t="s">
        <v>1265</v>
      </c>
      <c r="G94" s="207" t="s">
        <v>731</v>
      </c>
      <c r="H94" s="208">
        <v>4</v>
      </c>
      <c r="I94" s="209"/>
      <c r="J94" s="210">
        <f>ROUND(I94*H94,2)</f>
        <v>0</v>
      </c>
      <c r="K94" s="206" t="s">
        <v>167</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301</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301</v>
      </c>
      <c r="BM94" s="215" t="s">
        <v>1536</v>
      </c>
    </row>
    <row r="95" s="2" customFormat="1">
      <c r="A95" s="38"/>
      <c r="B95" s="39"/>
      <c r="C95" s="40"/>
      <c r="D95" s="217" t="s">
        <v>171</v>
      </c>
      <c r="E95" s="40"/>
      <c r="F95" s="218" t="s">
        <v>1267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168</v>
      </c>
      <c r="D96" s="204" t="s">
        <v>163</v>
      </c>
      <c r="E96" s="205" t="s">
        <v>1537</v>
      </c>
      <c r="F96" s="206" t="s">
        <v>1538</v>
      </c>
      <c r="G96" s="207" t="s">
        <v>278</v>
      </c>
      <c r="H96" s="208">
        <v>70</v>
      </c>
      <c r="I96" s="209"/>
      <c r="J96" s="210">
        <f>ROUND(I96*H96,2)</f>
        <v>0</v>
      </c>
      <c r="K96" s="206" t="s">
        <v>167</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301</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301</v>
      </c>
      <c r="BM96" s="215" t="s">
        <v>1539</v>
      </c>
    </row>
    <row r="97" s="2" customFormat="1" ht="14.4" customHeight="1">
      <c r="A97" s="38"/>
      <c r="B97" s="39"/>
      <c r="C97" s="204" t="s">
        <v>100</v>
      </c>
      <c r="D97" s="204" t="s">
        <v>163</v>
      </c>
      <c r="E97" s="205" t="s">
        <v>1540</v>
      </c>
      <c r="F97" s="206" t="s">
        <v>1541</v>
      </c>
      <c r="G97" s="207" t="s">
        <v>731</v>
      </c>
      <c r="H97" s="208">
        <v>4</v>
      </c>
      <c r="I97" s="209"/>
      <c r="J97" s="210">
        <f>ROUND(I97*H97,2)</f>
        <v>0</v>
      </c>
      <c r="K97" s="206" t="s">
        <v>167</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301</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301</v>
      </c>
      <c r="BM97" s="215" t="s">
        <v>1542</v>
      </c>
    </row>
    <row r="98" s="2" customFormat="1">
      <c r="A98" s="38"/>
      <c r="B98" s="39"/>
      <c r="C98" s="40"/>
      <c r="D98" s="217" t="s">
        <v>171</v>
      </c>
      <c r="E98" s="40"/>
      <c r="F98" s="218" t="s">
        <v>1543</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171</v>
      </c>
      <c r="AU98" s="17" t="s">
        <v>169</v>
      </c>
    </row>
    <row r="99" s="2" customFormat="1" ht="24.15" customHeight="1">
      <c r="A99" s="38"/>
      <c r="B99" s="39"/>
      <c r="C99" s="204" t="s">
        <v>103</v>
      </c>
      <c r="D99" s="204" t="s">
        <v>163</v>
      </c>
      <c r="E99" s="205" t="s">
        <v>1544</v>
      </c>
      <c r="F99" s="206" t="s">
        <v>1545</v>
      </c>
      <c r="G99" s="207" t="s">
        <v>731</v>
      </c>
      <c r="H99" s="208">
        <v>4</v>
      </c>
      <c r="I99" s="209"/>
      <c r="J99" s="210">
        <f>ROUND(I99*H99,2)</f>
        <v>0</v>
      </c>
      <c r="K99" s="206" t="s">
        <v>167</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301</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301</v>
      </c>
      <c r="BM99" s="215" t="s">
        <v>1546</v>
      </c>
    </row>
    <row r="100" s="2" customFormat="1" ht="37.8" customHeight="1">
      <c r="A100" s="38"/>
      <c r="B100" s="39"/>
      <c r="C100" s="204" t="s">
        <v>219</v>
      </c>
      <c r="D100" s="204" t="s">
        <v>163</v>
      </c>
      <c r="E100" s="205" t="s">
        <v>1547</v>
      </c>
      <c r="F100" s="206" t="s">
        <v>1548</v>
      </c>
      <c r="G100" s="207" t="s">
        <v>518</v>
      </c>
      <c r="H100" s="208">
        <v>0.245</v>
      </c>
      <c r="I100" s="209"/>
      <c r="J100" s="210">
        <f>ROUND(I100*H100,2)</f>
        <v>0</v>
      </c>
      <c r="K100" s="206" t="s">
        <v>167</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301</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301</v>
      </c>
      <c r="BM100" s="215" t="s">
        <v>1549</v>
      </c>
    </row>
    <row r="101" s="2" customFormat="1">
      <c r="A101" s="38"/>
      <c r="B101" s="39"/>
      <c r="C101" s="40"/>
      <c r="D101" s="217" t="s">
        <v>171</v>
      </c>
      <c r="E101" s="40"/>
      <c r="F101" s="218" t="s">
        <v>677</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12" customFormat="1" ht="22.8" customHeight="1">
      <c r="A102" s="12"/>
      <c r="B102" s="188"/>
      <c r="C102" s="189"/>
      <c r="D102" s="190" t="s">
        <v>71</v>
      </c>
      <c r="E102" s="202" t="s">
        <v>1550</v>
      </c>
      <c r="F102" s="202" t="s">
        <v>1551</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169</v>
      </c>
      <c r="AT102" s="200" t="s">
        <v>71</v>
      </c>
      <c r="AU102" s="200" t="s">
        <v>80</v>
      </c>
      <c r="AY102" s="199" t="s">
        <v>159</v>
      </c>
      <c r="BK102" s="201">
        <f>BK103</f>
        <v>0</v>
      </c>
    </row>
    <row r="103" s="2" customFormat="1" ht="24.15" customHeight="1">
      <c r="A103" s="38"/>
      <c r="B103" s="39"/>
      <c r="C103" s="204" t="s">
        <v>106</v>
      </c>
      <c r="D103" s="204" t="s">
        <v>163</v>
      </c>
      <c r="E103" s="205" t="s">
        <v>1552</v>
      </c>
      <c r="F103" s="206" t="s">
        <v>1553</v>
      </c>
      <c r="G103" s="207" t="s">
        <v>731</v>
      </c>
      <c r="H103" s="208">
        <v>4</v>
      </c>
      <c r="I103" s="209"/>
      <c r="J103" s="210">
        <f>ROUND(I103*H103,2)</f>
        <v>0</v>
      </c>
      <c r="K103" s="206" t="s">
        <v>167</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1554</v>
      </c>
    </row>
    <row r="104" s="12" customFormat="1" ht="22.8" customHeight="1">
      <c r="A104" s="12"/>
      <c r="B104" s="188"/>
      <c r="C104" s="189"/>
      <c r="D104" s="190" t="s">
        <v>71</v>
      </c>
      <c r="E104" s="202" t="s">
        <v>814</v>
      </c>
      <c r="F104" s="202" t="s">
        <v>815</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169</v>
      </c>
      <c r="AT104" s="200" t="s">
        <v>71</v>
      </c>
      <c r="AU104" s="200" t="s">
        <v>80</v>
      </c>
      <c r="AY104" s="199" t="s">
        <v>159</v>
      </c>
      <c r="BK104" s="201">
        <f>SUM(BK105:BK107)</f>
        <v>0</v>
      </c>
    </row>
    <row r="105" s="2" customFormat="1" ht="24.15" customHeight="1">
      <c r="A105" s="38"/>
      <c r="B105" s="39"/>
      <c r="C105" s="204" t="s">
        <v>109</v>
      </c>
      <c r="D105" s="204" t="s">
        <v>163</v>
      </c>
      <c r="E105" s="205" t="s">
        <v>1475</v>
      </c>
      <c r="F105" s="206" t="s">
        <v>1476</v>
      </c>
      <c r="G105" s="207" t="s">
        <v>278</v>
      </c>
      <c r="H105" s="208">
        <v>75</v>
      </c>
      <c r="I105" s="209"/>
      <c r="J105" s="210">
        <f>ROUND(I105*H105,2)</f>
        <v>0</v>
      </c>
      <c r="K105" s="206" t="s">
        <v>167</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301</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301</v>
      </c>
      <c r="BM105" s="215" t="s">
        <v>1555</v>
      </c>
    </row>
    <row r="106" s="2" customFormat="1" ht="24.15" customHeight="1">
      <c r="A106" s="38"/>
      <c r="B106" s="39"/>
      <c r="C106" s="204" t="s">
        <v>112</v>
      </c>
      <c r="D106" s="204" t="s">
        <v>163</v>
      </c>
      <c r="E106" s="205" t="s">
        <v>1478</v>
      </c>
      <c r="F106" s="206" t="s">
        <v>1479</v>
      </c>
      <c r="G106" s="207" t="s">
        <v>278</v>
      </c>
      <c r="H106" s="208">
        <v>75</v>
      </c>
      <c r="I106" s="209"/>
      <c r="J106" s="210">
        <f>ROUND(I106*H106,2)</f>
        <v>0</v>
      </c>
      <c r="K106" s="206" t="s">
        <v>167</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301</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301</v>
      </c>
      <c r="BM106" s="215" t="s">
        <v>1556</v>
      </c>
    </row>
    <row r="107" s="2" customFormat="1" ht="24.15" customHeight="1">
      <c r="A107" s="38"/>
      <c r="B107" s="39"/>
      <c r="C107" s="204" t="s">
        <v>8</v>
      </c>
      <c r="D107" s="204" t="s">
        <v>163</v>
      </c>
      <c r="E107" s="205" t="s">
        <v>1481</v>
      </c>
      <c r="F107" s="206" t="s">
        <v>1482</v>
      </c>
      <c r="G107" s="207" t="s">
        <v>278</v>
      </c>
      <c r="H107" s="208">
        <v>75</v>
      </c>
      <c r="I107" s="209"/>
      <c r="J107" s="210">
        <f>ROUND(I107*H107,2)</f>
        <v>0</v>
      </c>
      <c r="K107" s="206" t="s">
        <v>167</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301</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301</v>
      </c>
      <c r="BM107" s="215" t="s">
        <v>1557</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sA71i/L+8FAFXkJhp0PL4up+YyZAK7G1YE9oHJR99JiG1fJfA7ArzEauczM48oFwr8WMuGQH5PtXmouTPxq7RQ==" hashValue="IJ7SYlpqE84GD6wt0/xCitM0B7I1w+WRnWNGbPdRsvuJrGaEd5UB/Sr5mY8crDEAJcPQkgRVlblcCM5ADyjtKw=="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1558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1559</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1560</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144</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268/9</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122</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268/9</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145</v>
      </c>
      <c r="D80" s="180" t="s">
        <v>57</v>
      </c>
      <c r="E80" s="180" t="s">
        <v>53</v>
      </c>
      <c r="F80" s="180" t="s">
        <v>54</v>
      </c>
      <c r="G80" s="180" t="s">
        <v>146</v>
      </c>
      <c r="H80" s="180" t="s">
        <v>147</v>
      </c>
      <c r="I80" s="180" t="s">
        <v>148</v>
      </c>
      <c r="J80" s="180" t="s">
        <v>126</v>
      </c>
      <c r="K80" s="181" t="s">
        <v>149</v>
      </c>
      <c r="L80" s="182"/>
      <c r="M80" s="92" t="s">
        <v>19</v>
      </c>
      <c r="N80" s="93" t="s">
        <v>42</v>
      </c>
      <c r="O80" s="93" t="s">
        <v>150</v>
      </c>
      <c r="P80" s="93" t="s">
        <v>151</v>
      </c>
      <c r="Q80" s="93" t="s">
        <v>152</v>
      </c>
      <c r="R80" s="93" t="s">
        <v>153</v>
      </c>
      <c r="S80" s="93" t="s">
        <v>154</v>
      </c>
      <c r="T80" s="94" t="s">
        <v>155</v>
      </c>
      <c r="U80" s="177"/>
      <c r="V80" s="177"/>
      <c r="W80" s="177"/>
      <c r="X80" s="177"/>
      <c r="Y80" s="177"/>
      <c r="Z80" s="177"/>
      <c r="AA80" s="177"/>
      <c r="AB80" s="177"/>
      <c r="AC80" s="177"/>
      <c r="AD80" s="177"/>
      <c r="AE80" s="177"/>
    </row>
    <row r="81" s="2" customFormat="1" ht="22.8" customHeight="1">
      <c r="A81" s="38"/>
      <c r="B81" s="39"/>
      <c r="C81" s="99" t="s">
        <v>156</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127</v>
      </c>
      <c r="BK81" s="187">
        <f>BK82</f>
        <v>0</v>
      </c>
    </row>
    <row r="82" s="12" customFormat="1" ht="25.92" customHeight="1">
      <c r="A82" s="12"/>
      <c r="B82" s="188"/>
      <c r="C82" s="189"/>
      <c r="D82" s="190" t="s">
        <v>71</v>
      </c>
      <c r="E82" s="191" t="s">
        <v>206</v>
      </c>
      <c r="F82" s="191" t="s">
        <v>1561</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162</v>
      </c>
      <c r="AT82" s="200" t="s">
        <v>71</v>
      </c>
      <c r="AU82" s="200" t="s">
        <v>72</v>
      </c>
      <c r="AY82" s="199" t="s">
        <v>159</v>
      </c>
      <c r="BK82" s="201">
        <f>BK83</f>
        <v>0</v>
      </c>
    </row>
    <row r="83" s="12" customFormat="1" ht="22.8" customHeight="1">
      <c r="A83" s="12"/>
      <c r="B83" s="188"/>
      <c r="C83" s="189"/>
      <c r="D83" s="190" t="s">
        <v>71</v>
      </c>
      <c r="E83" s="202" t="s">
        <v>1562</v>
      </c>
      <c r="F83" s="202" t="s">
        <v>1563</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162</v>
      </c>
      <c r="AT83" s="200" t="s">
        <v>71</v>
      </c>
      <c r="AU83" s="200" t="s">
        <v>80</v>
      </c>
      <c r="AY83" s="199" t="s">
        <v>159</v>
      </c>
      <c r="BK83" s="201">
        <f>SUM(BK84:BK85)</f>
        <v>0</v>
      </c>
    </row>
    <row r="84" s="2" customFormat="1" ht="14.4" customHeight="1">
      <c r="A84" s="38"/>
      <c r="B84" s="39"/>
      <c r="C84" s="204" t="s">
        <v>80</v>
      </c>
      <c r="D84" s="204" t="s">
        <v>163</v>
      </c>
      <c r="E84" s="205" t="s">
        <v>1564</v>
      </c>
      <c r="F84" s="206" t="s">
        <v>1565</v>
      </c>
      <c r="G84" s="207" t="s">
        <v>1246</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620</v>
      </c>
      <c r="AT84" s="215" t="s">
        <v>163</v>
      </c>
      <c r="AU84" s="215" t="s">
        <v>169</v>
      </c>
      <c r="AY84" s="17" t="s">
        <v>159</v>
      </c>
      <c r="BE84" s="216">
        <f>IF(N84="základní",J84,0)</f>
        <v>0</v>
      </c>
      <c r="BF84" s="216">
        <f>IF(N84="snížená",J84,0)</f>
        <v>0</v>
      </c>
      <c r="BG84" s="216">
        <f>IF(N84="zákl. přenesená",J84,0)</f>
        <v>0</v>
      </c>
      <c r="BH84" s="216">
        <f>IF(N84="sníž. přenesená",J84,0)</f>
        <v>0</v>
      </c>
      <c r="BI84" s="216">
        <f>IF(N84="nulová",J84,0)</f>
        <v>0</v>
      </c>
      <c r="BJ84" s="17" t="s">
        <v>169</v>
      </c>
      <c r="BK84" s="216">
        <f>ROUND(I84*H84,2)</f>
        <v>0</v>
      </c>
      <c r="BL84" s="17" t="s">
        <v>620</v>
      </c>
      <c r="BM84" s="215" t="s">
        <v>1566</v>
      </c>
    </row>
    <row r="85" s="2" customFormat="1">
      <c r="A85" s="38"/>
      <c r="B85" s="39"/>
      <c r="C85" s="40"/>
      <c r="D85" s="217" t="s">
        <v>1252</v>
      </c>
      <c r="E85" s="40"/>
      <c r="F85" s="218" t="s">
        <v>1567</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1252</v>
      </c>
      <c r="AU85" s="17" t="s">
        <v>169</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IZI266Ndx9sQZnwCUMvKlvbYd/BOyaP+vnuMUj8kPcNbf9dQP5FLuez/CBz3u4rPkH0jmvcnV5eoilBWm4AyMQ==" hashValue="vi4qYRHlATtyyoAi3cjQPpnmQ9JA+RiFPO8KuNkdtHlCQf+Rsw83JMCAfXRss+r7qIeNN4W/wFuBKyQt+INjT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1569</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1570</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1571</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144</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268/9</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122</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268/9</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145</v>
      </c>
      <c r="D81" s="180" t="s">
        <v>57</v>
      </c>
      <c r="E81" s="180" t="s">
        <v>53</v>
      </c>
      <c r="F81" s="180" t="s">
        <v>54</v>
      </c>
      <c r="G81" s="180" t="s">
        <v>146</v>
      </c>
      <c r="H81" s="180" t="s">
        <v>147</v>
      </c>
      <c r="I81" s="180" t="s">
        <v>148</v>
      </c>
      <c r="J81" s="180" t="s">
        <v>126</v>
      </c>
      <c r="K81" s="181" t="s">
        <v>149</v>
      </c>
      <c r="L81" s="182"/>
      <c r="M81" s="92" t="s">
        <v>19</v>
      </c>
      <c r="N81" s="93" t="s">
        <v>42</v>
      </c>
      <c r="O81" s="93" t="s">
        <v>150</v>
      </c>
      <c r="P81" s="93" t="s">
        <v>151</v>
      </c>
      <c r="Q81" s="93" t="s">
        <v>152</v>
      </c>
      <c r="R81" s="93" t="s">
        <v>153</v>
      </c>
      <c r="S81" s="93" t="s">
        <v>154</v>
      </c>
      <c r="T81" s="94" t="s">
        <v>155</v>
      </c>
      <c r="U81" s="177"/>
      <c r="V81" s="177"/>
      <c r="W81" s="177"/>
      <c r="X81" s="177"/>
      <c r="Y81" s="177"/>
      <c r="Z81" s="177"/>
      <c r="AA81" s="177"/>
      <c r="AB81" s="177"/>
      <c r="AC81" s="177"/>
      <c r="AD81" s="177"/>
      <c r="AE81" s="177"/>
    </row>
    <row r="82" s="2" customFormat="1" ht="22.8" customHeight="1">
      <c r="A82" s="38"/>
      <c r="B82" s="39"/>
      <c r="C82" s="99" t="s">
        <v>156</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127</v>
      </c>
      <c r="BK82" s="187">
        <f>BK83</f>
        <v>0</v>
      </c>
    </row>
    <row r="83" s="12" customFormat="1" ht="25.92" customHeight="1">
      <c r="A83" s="12"/>
      <c r="B83" s="188"/>
      <c r="C83" s="189"/>
      <c r="D83" s="190" t="s">
        <v>71</v>
      </c>
      <c r="E83" s="191" t="s">
        <v>1572</v>
      </c>
      <c r="F83" s="191" t="s">
        <v>1573</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185</v>
      </c>
      <c r="AT83" s="200" t="s">
        <v>71</v>
      </c>
      <c r="AU83" s="200" t="s">
        <v>72</v>
      </c>
      <c r="AY83" s="199" t="s">
        <v>159</v>
      </c>
      <c r="BK83" s="201">
        <f>BK84+BK87</f>
        <v>0</v>
      </c>
    </row>
    <row r="84" s="12" customFormat="1" ht="22.8" customHeight="1">
      <c r="A84" s="12"/>
      <c r="B84" s="188"/>
      <c r="C84" s="189"/>
      <c r="D84" s="190" t="s">
        <v>71</v>
      </c>
      <c r="E84" s="202" t="s">
        <v>1574</v>
      </c>
      <c r="F84" s="202" t="s">
        <v>1575</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185</v>
      </c>
      <c r="AT84" s="200" t="s">
        <v>71</v>
      </c>
      <c r="AU84" s="200" t="s">
        <v>80</v>
      </c>
      <c r="AY84" s="199" t="s">
        <v>159</v>
      </c>
      <c r="BK84" s="201">
        <f>SUM(BK85:BK86)</f>
        <v>0</v>
      </c>
    </row>
    <row r="85" s="2" customFormat="1" ht="24.15" customHeight="1">
      <c r="A85" s="38"/>
      <c r="B85" s="39"/>
      <c r="C85" s="204" t="s">
        <v>80</v>
      </c>
      <c r="D85" s="204" t="s">
        <v>163</v>
      </c>
      <c r="E85" s="205" t="s">
        <v>1576</v>
      </c>
      <c r="F85" s="206" t="s">
        <v>1577</v>
      </c>
      <c r="G85" s="207" t="s">
        <v>1246</v>
      </c>
      <c r="H85" s="208">
        <v>1</v>
      </c>
      <c r="I85" s="209"/>
      <c r="J85" s="210">
        <f>ROUND(I85*H85,2)</f>
        <v>0</v>
      </c>
      <c r="K85" s="206" t="s">
        <v>167</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1578</v>
      </c>
      <c r="AT85" s="215" t="s">
        <v>163</v>
      </c>
      <c r="AU85" s="215" t="s">
        <v>169</v>
      </c>
      <c r="AY85" s="17" t="s">
        <v>159</v>
      </c>
      <c r="BE85" s="216">
        <f>IF(N85="základní",J85,0)</f>
        <v>0</v>
      </c>
      <c r="BF85" s="216">
        <f>IF(N85="snížená",J85,0)</f>
        <v>0</v>
      </c>
      <c r="BG85" s="216">
        <f>IF(N85="zákl. přenesená",J85,0)</f>
        <v>0</v>
      </c>
      <c r="BH85" s="216">
        <f>IF(N85="sníž. přenesená",J85,0)</f>
        <v>0</v>
      </c>
      <c r="BI85" s="216">
        <f>IF(N85="nulová",J85,0)</f>
        <v>0</v>
      </c>
      <c r="BJ85" s="17" t="s">
        <v>169</v>
      </c>
      <c r="BK85" s="216">
        <f>ROUND(I85*H85,2)</f>
        <v>0</v>
      </c>
      <c r="BL85" s="17" t="s">
        <v>1578</v>
      </c>
      <c r="BM85" s="215" t="s">
        <v>1579</v>
      </c>
    </row>
    <row r="86" s="2" customFormat="1">
      <c r="A86" s="38"/>
      <c r="B86" s="39"/>
      <c r="C86" s="40"/>
      <c r="D86" s="217" t="s">
        <v>1252</v>
      </c>
      <c r="E86" s="40"/>
      <c r="F86" s="218" t="s">
        <v>1580</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1252</v>
      </c>
      <c r="AU86" s="17" t="s">
        <v>169</v>
      </c>
    </row>
    <row r="87" s="12" customFormat="1" ht="22.8" customHeight="1">
      <c r="A87" s="12"/>
      <c r="B87" s="188"/>
      <c r="C87" s="189"/>
      <c r="D87" s="190" t="s">
        <v>71</v>
      </c>
      <c r="E87" s="202" t="s">
        <v>1581</v>
      </c>
      <c r="F87" s="202" t="s">
        <v>1582</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185</v>
      </c>
      <c r="AT87" s="200" t="s">
        <v>71</v>
      </c>
      <c r="AU87" s="200" t="s">
        <v>80</v>
      </c>
      <c r="AY87" s="199" t="s">
        <v>159</v>
      </c>
      <c r="BK87" s="201">
        <f>SUM(BK88:BK91)</f>
        <v>0</v>
      </c>
    </row>
    <row r="88" s="2" customFormat="1" ht="14.4" customHeight="1">
      <c r="A88" s="38"/>
      <c r="B88" s="39"/>
      <c r="C88" s="204" t="s">
        <v>169</v>
      </c>
      <c r="D88" s="204" t="s">
        <v>163</v>
      </c>
      <c r="E88" s="205" t="s">
        <v>1583</v>
      </c>
      <c r="F88" s="206" t="s">
        <v>1584</v>
      </c>
      <c r="G88" s="207" t="s">
        <v>1246</v>
      </c>
      <c r="H88" s="208">
        <v>1</v>
      </c>
      <c r="I88" s="209"/>
      <c r="J88" s="210">
        <f>ROUND(I88*H88,2)</f>
        <v>0</v>
      </c>
      <c r="K88" s="206" t="s">
        <v>167</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1578</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1578</v>
      </c>
      <c r="BM88" s="215" t="s">
        <v>1585</v>
      </c>
    </row>
    <row r="89" s="2" customFormat="1">
      <c r="A89" s="38"/>
      <c r="B89" s="39"/>
      <c r="C89" s="40"/>
      <c r="D89" s="217" t="s">
        <v>1252</v>
      </c>
      <c r="E89" s="40"/>
      <c r="F89" s="218" t="s">
        <v>1586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1252</v>
      </c>
      <c r="AU89" s="17" t="s">
        <v>169</v>
      </c>
    </row>
    <row r="90" s="2" customFormat="1" ht="14.4" customHeight="1">
      <c r="A90" s="38"/>
      <c r="B90" s="39"/>
      <c r="C90" s="204" t="s">
        <v>162</v>
      </c>
      <c r="D90" s="204" t="s">
        <v>163</v>
      </c>
      <c r="E90" s="205" t="s">
        <v>1587</v>
      </c>
      <c r="F90" s="206" t="s">
        <v>1588</v>
      </c>
      <c r="G90" s="207" t="s">
        <v>1246</v>
      </c>
      <c r="H90" s="208">
        <v>1</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1578</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1578</v>
      </c>
      <c r="BM90" s="215" t="s">
        <v>1589</v>
      </c>
    </row>
    <row r="91" s="2" customFormat="1">
      <c r="A91" s="38"/>
      <c r="B91" s="39"/>
      <c r="C91" s="40"/>
      <c r="D91" s="217" t="s">
        <v>1252</v>
      </c>
      <c r="E91" s="40"/>
      <c r="F91" s="218" t="s">
        <v>1590</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1252</v>
      </c>
      <c r="AU91" s="17" t="s">
        <v>169</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um04/T7GEvC44LZDFBw48p5uuo4jzFv5X4ysxkHYbfYDcl5BnlxgRS0qqgI/CZXN7vwx94yUkZzG57Ek1lNpWw==" hashValue="wH5hx1E9+vt118iOYKE21BG1zaPbXjgSC5BeMZ6PBczVjOMulFXiQHU/Vd4du8BD4Y0VDdCxXTot90MQtDkQrQ=="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ROUND((SUM(BE95:BE911)),  2)</f>
        <v>0</v>
      </c>
      <c r="G33" s="38"/>
      <c r="H33" s="38"/>
      <c r="I33" s="148">
        <v>0.20999999999999999</v>
      </c>
      <c r="J33" s="147">
        <f>ROUND(((SUM(BE95:BE911))*I33),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ROUND((SUM(BF95:BF911)),  2)</f>
        <v>0</v>
      </c>
      <c r="G34" s="38"/>
      <c r="H34" s="38"/>
      <c r="I34" s="148">
        <v>0.14999999999999999</v>
      </c>
      <c r="J34" s="147">
        <f>ROUND(((SUM(BF95:BF911))*I34),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ROUND((SUM(BG95:BG911)),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ROUND((SUM(BH95:BH911)),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ROUND((SUM(BI95:BI911)),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J643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J679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J689</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133</v>
      </c>
      <c r="E65" s="174"/>
      <c r="F65" s="174"/>
      <c r="G65" s="174"/>
      <c r="H65" s="174"/>
      <c r="I65" s="174"/>
      <c r="J65" s="175">
        <f>J692</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134</v>
      </c>
      <c r="E66" s="174"/>
      <c r="F66" s="174"/>
      <c r="G66" s="174"/>
      <c r="H66" s="174"/>
      <c r="I66" s="174"/>
      <c r="J66" s="175">
        <f>J709</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135</v>
      </c>
      <c r="E67" s="174"/>
      <c r="F67" s="174"/>
      <c r="G67" s="174"/>
      <c r="H67" s="174"/>
      <c r="I67" s="174"/>
      <c r="J67" s="175">
        <f>J715</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136</v>
      </c>
      <c r="E68" s="168"/>
      <c r="F68" s="168"/>
      <c r="G68" s="168"/>
      <c r="H68" s="168"/>
      <c r="I68" s="168"/>
      <c r="J68" s="169">
        <f>J760</f>
        <v>0</v>
      </c>
      <c r="K68" s="166"/>
      <c r="L68" s="170"/>
      <c r="S68" s="9"/>
      <c r="T68" s="9"/>
      <c r="U68" s="9"/>
      <c r="V68" s="9"/>
      <c r="W68" s="9"/>
      <c r="X68" s="9"/>
      <c r="Y68" s="9"/>
      <c r="Z68" s="9"/>
      <c r="AA68" s="9"/>
      <c r="AB68" s="9"/>
      <c r="AC68" s="9"/>
      <c r="AD68" s="9"/>
      <c r="AE68" s="9"/>
    </row>
    <row r="69" hidden="1" s="10" customFormat="1" ht="19.92" customHeight="1">
      <c r="A69" s="10"/>
      <c r="B69" s="171"/>
      <c r="C69" s="172"/>
      <c r="D69" s="173" t="s">
        <v>137</v>
      </c>
      <c r="E69" s="174"/>
      <c r="F69" s="174"/>
      <c r="G69" s="174"/>
      <c r="H69" s="174"/>
      <c r="I69" s="174"/>
      <c r="J69" s="175">
        <f>J761</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138</v>
      </c>
      <c r="E70" s="174"/>
      <c r="F70" s="174"/>
      <c r="G70" s="174"/>
      <c r="H70" s="174"/>
      <c r="I70" s="174"/>
      <c r="J70" s="175">
        <f>J767</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139</v>
      </c>
      <c r="E71" s="174"/>
      <c r="F71" s="174"/>
      <c r="G71" s="174"/>
      <c r="H71" s="174"/>
      <c r="I71" s="174"/>
      <c r="J71" s="175">
        <f>J794</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140</v>
      </c>
      <c r="E72" s="174"/>
      <c r="F72" s="174"/>
      <c r="G72" s="174"/>
      <c r="H72" s="174"/>
      <c r="I72" s="174"/>
      <c r="J72" s="175">
        <f>J805</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141</v>
      </c>
      <c r="E73" s="174"/>
      <c r="F73" s="174"/>
      <c r="G73" s="174"/>
      <c r="H73" s="174"/>
      <c r="I73" s="174"/>
      <c r="J73" s="175">
        <f>J853</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142</v>
      </c>
      <c r="E74" s="174"/>
      <c r="F74" s="174"/>
      <c r="G74" s="174"/>
      <c r="H74" s="174"/>
      <c r="I74" s="174"/>
      <c r="J74" s="175">
        <f>J891</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143</v>
      </c>
      <c r="E75" s="174"/>
      <c r="F75" s="174"/>
      <c r="G75" s="174"/>
      <c r="H75" s="174"/>
      <c r="I75" s="174"/>
      <c r="J75" s="175">
        <f>J903</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144</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268/9</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122</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268/9</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145</v>
      </c>
      <c r="D94" s="180" t="s">
        <v>57</v>
      </c>
      <c r="E94" s="180" t="s">
        <v>53</v>
      </c>
      <c r="F94" s="180" t="s">
        <v>54</v>
      </c>
      <c r="G94" s="180" t="s">
        <v>146</v>
      </c>
      <c r="H94" s="180" t="s">
        <v>147</v>
      </c>
      <c r="I94" s="180" t="s">
        <v>148</v>
      </c>
      <c r="J94" s="180" t="s">
        <v>126</v>
      </c>
      <c r="K94" s="181" t="s">
        <v>149</v>
      </c>
      <c r="L94" s="182"/>
      <c r="M94" s="92" t="s">
        <v>19</v>
      </c>
      <c r="N94" s="93" t="s">
        <v>42</v>
      </c>
      <c r="O94" s="93" t="s">
        <v>150</v>
      </c>
      <c r="P94" s="93" t="s">
        <v>151</v>
      </c>
      <c r="Q94" s="93" t="s">
        <v>152</v>
      </c>
      <c r="R94" s="93" t="s">
        <v>153</v>
      </c>
      <c r="S94" s="93" t="s">
        <v>154</v>
      </c>
      <c r="T94" s="94" t="s">
        <v>155</v>
      </c>
      <c r="U94" s="177"/>
      <c r="V94" s="177"/>
      <c r="W94" s="177"/>
      <c r="X94" s="177"/>
      <c r="Y94" s="177"/>
      <c r="Z94" s="177"/>
      <c r="AA94" s="177"/>
      <c r="AB94" s="177"/>
      <c r="AC94" s="177"/>
      <c r="AD94" s="177"/>
      <c r="AE94" s="177"/>
    </row>
    <row r="95" s="2" customFormat="1" ht="22.8" customHeight="1">
      <c r="A95" s="38"/>
      <c r="B95" s="39"/>
      <c r="C95" s="99" t="s">
        <v>156</v>
      </c>
      <c r="D95" s="40"/>
      <c r="E95" s="40"/>
      <c r="F95" s="40"/>
      <c r="G95" s="40"/>
      <c r="H95" s="40"/>
      <c r="I95" s="40"/>
      <c r="J95" s="183">
        <f>BK95</f>
        <v>0</v>
      </c>
      <c r="K95" s="40"/>
      <c r="L95" s="44"/>
      <c r="M95" s="95"/>
      <c r="N95" s="184"/>
      <c r="O95" s="96"/>
      <c r="P95" s="185">
        <f>P96+P760</f>
        <v>0</v>
      </c>
      <c r="Q95" s="96"/>
      <c r="R95" s="185">
        <f>R96+R760</f>
        <v>22.882980590000006</v>
      </c>
      <c r="S95" s="96"/>
      <c r="T95" s="186">
        <f>T96+T760</f>
        <v>4.6273720000000003</v>
      </c>
      <c r="U95" s="38"/>
      <c r="V95" s="38"/>
      <c r="W95" s="38"/>
      <c r="X95" s="38"/>
      <c r="Y95" s="38"/>
      <c r="Z95" s="38"/>
      <c r="AA95" s="38"/>
      <c r="AB95" s="38"/>
      <c r="AC95" s="38"/>
      <c r="AD95" s="38"/>
      <c r="AE95" s="38"/>
      <c r="AT95" s="17" t="s">
        <v>71</v>
      </c>
      <c r="AU95" s="17" t="s">
        <v>127</v>
      </c>
      <c r="BK95" s="187">
        <f>BK96+BK760</f>
        <v>0</v>
      </c>
    </row>
    <row r="96" s="12" customFormat="1" ht="25.92" customHeight="1">
      <c r="A96" s="12"/>
      <c r="B96" s="188"/>
      <c r="C96" s="189"/>
      <c r="D96" s="190" t="s">
        <v>71</v>
      </c>
      <c r="E96" s="191" t="s">
        <v>157</v>
      </c>
      <c r="F96" s="191" t="s">
        <v>158</v>
      </c>
      <c r="G96" s="189"/>
      <c r="H96" s="189"/>
      <c r="I96" s="192"/>
      <c r="J96" s="193">
        <f>BK96</f>
        <v>0</v>
      </c>
      <c r="K96" s="189"/>
      <c r="L96" s="194"/>
      <c r="M96" s="195"/>
      <c r="N96" s="196"/>
      <c r="O96" s="196"/>
      <c r="P96" s="197">
        <f>P97+P643+P679+P689</f>
        <v>0</v>
      </c>
      <c r="Q96" s="196"/>
      <c r="R96" s="197">
        <f>R97+R643+R679+R689</f>
        <v>20.498563610000005</v>
      </c>
      <c r="S96" s="196"/>
      <c r="T96" s="198">
        <f>T97+T643+T679+T689</f>
        <v>4.4042200000000005</v>
      </c>
      <c r="U96" s="12"/>
      <c r="V96" s="12"/>
      <c r="W96" s="12"/>
      <c r="X96" s="12"/>
      <c r="Y96" s="12"/>
      <c r="Z96" s="12"/>
      <c r="AA96" s="12"/>
      <c r="AB96" s="12"/>
      <c r="AC96" s="12"/>
      <c r="AD96" s="12"/>
      <c r="AE96" s="12"/>
      <c r="AR96" s="199" t="s">
        <v>80</v>
      </c>
      <c r="AT96" s="200" t="s">
        <v>71</v>
      </c>
      <c r="AU96" s="200" t="s">
        <v>72</v>
      </c>
      <c r="AY96" s="199" t="s">
        <v>159</v>
      </c>
      <c r="BK96" s="201">
        <f>BK97+BK643+BK679+BK689</f>
        <v>0</v>
      </c>
    </row>
    <row r="97" s="12" customFormat="1" ht="22.8" customHeight="1">
      <c r="A97" s="12"/>
      <c r="B97" s="188"/>
      <c r="C97" s="189"/>
      <c r="D97" s="190" t="s">
        <v>71</v>
      </c>
      <c r="E97" s="202" t="s">
        <v>160</v>
      </c>
      <c r="F97" s="202" t="s">
        <v>161</v>
      </c>
      <c r="G97" s="189"/>
      <c r="H97" s="189"/>
      <c r="I97" s="192"/>
      <c r="J97" s="203">
        <f>BK97</f>
        <v>0</v>
      </c>
      <c r="K97" s="189"/>
      <c r="L97" s="194"/>
      <c r="M97" s="195"/>
      <c r="N97" s="196"/>
      <c r="O97" s="196"/>
      <c r="P97" s="197">
        <f>SUM(P98:P642)</f>
        <v>0</v>
      </c>
      <c r="Q97" s="196"/>
      <c r="R97" s="197">
        <f>SUM(R98:R642)</f>
        <v>16.421761210000003</v>
      </c>
      <c r="S97" s="196"/>
      <c r="T97" s="198">
        <f>SUM(T98:T642)</f>
        <v>0</v>
      </c>
      <c r="U97" s="12"/>
      <c r="V97" s="12"/>
      <c r="W97" s="12"/>
      <c r="X97" s="12"/>
      <c r="Y97" s="12"/>
      <c r="Z97" s="12"/>
      <c r="AA97" s="12"/>
      <c r="AB97" s="12"/>
      <c r="AC97" s="12"/>
      <c r="AD97" s="12"/>
      <c r="AE97" s="12"/>
      <c r="AR97" s="199" t="s">
        <v>80</v>
      </c>
      <c r="AT97" s="200" t="s">
        <v>71</v>
      </c>
      <c r="AU97" s="200" t="s">
        <v>80</v>
      </c>
      <c r="AY97" s="199" t="s">
        <v>159</v>
      </c>
      <c r="BK97" s="201">
        <f>SUM(BK98:BK642)</f>
        <v>0</v>
      </c>
    </row>
    <row r="98" s="2" customFormat="1" ht="14.4" customHeight="1">
      <c r="A98" s="38"/>
      <c r="B98" s="39"/>
      <c r="C98" s="204" t="s">
        <v>162</v>
      </c>
      <c r="D98" s="204" t="s">
        <v>163</v>
      </c>
      <c r="E98" s="205" t="s">
        <v>164</v>
      </c>
      <c r="F98" s="206" t="s">
        <v>165</v>
      </c>
      <c r="G98" s="207" t="s">
        <v>166</v>
      </c>
      <c r="H98" s="208">
        <v>9.9000000000000004</v>
      </c>
      <c r="I98" s="209"/>
      <c r="J98" s="210">
        <f>ROUND(I98*H98,2)</f>
        <v>0</v>
      </c>
      <c r="K98" s="206" t="s">
        <v>167</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170</v>
      </c>
    </row>
    <row r="99" s="2" customFormat="1">
      <c r="A99" s="38"/>
      <c r="B99" s="39"/>
      <c r="C99" s="40"/>
      <c r="D99" s="217" t="s">
        <v>171</v>
      </c>
      <c r="E99" s="40"/>
      <c r="F99" s="218" t="s">
        <v>172</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3" customFormat="1">
      <c r="A100" s="13"/>
      <c r="B100" s="222"/>
      <c r="C100" s="223"/>
      <c r="D100" s="217" t="s">
        <v>173</v>
      </c>
      <c r="E100" s="224" t="s">
        <v>19</v>
      </c>
      <c r="F100" s="225" t="s">
        <v>174</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173</v>
      </c>
      <c r="AU100" s="231" t="s">
        <v>169</v>
      </c>
      <c r="AV100" s="13" t="s">
        <v>80</v>
      </c>
      <c r="AW100" s="13" t="s">
        <v>33</v>
      </c>
      <c r="AX100" s="13" t="s">
        <v>72</v>
      </c>
      <c r="AY100" s="231" t="s">
        <v>159</v>
      </c>
    </row>
    <row r="101" s="14" customFormat="1">
      <c r="A101" s="14"/>
      <c r="B101" s="232"/>
      <c r="C101" s="233"/>
      <c r="D101" s="217" t="s">
        <v>173</v>
      </c>
      <c r="E101" s="234" t="s">
        <v>19</v>
      </c>
      <c r="F101" s="235" t="s">
        <v>175</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173</v>
      </c>
      <c r="AU101" s="242" t="s">
        <v>169</v>
      </c>
      <c r="AV101" s="14" t="s">
        <v>169</v>
      </c>
      <c r="AW101" s="14" t="s">
        <v>33</v>
      </c>
      <c r="AX101" s="14" t="s">
        <v>72</v>
      </c>
      <c r="AY101" s="242" t="s">
        <v>159</v>
      </c>
    </row>
    <row r="102" s="14" customFormat="1">
      <c r="A102" s="14"/>
      <c r="B102" s="232"/>
      <c r="C102" s="233"/>
      <c r="D102" s="217" t="s">
        <v>173</v>
      </c>
      <c r="E102" s="234" t="s">
        <v>19</v>
      </c>
      <c r="F102" s="235" t="s">
        <v>176</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72</v>
      </c>
      <c r="AY102" s="242" t="s">
        <v>159</v>
      </c>
    </row>
    <row r="103" s="15" customFormat="1">
      <c r="A103" s="15"/>
      <c r="B103" s="243"/>
      <c r="C103" s="244"/>
      <c r="D103" s="217" t="s">
        <v>173</v>
      </c>
      <c r="E103" s="245" t="s">
        <v>19</v>
      </c>
      <c r="F103" s="246" t="s">
        <v>177</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173</v>
      </c>
      <c r="AU103" s="253" t="s">
        <v>169</v>
      </c>
      <c r="AV103" s="15" t="s">
        <v>168</v>
      </c>
      <c r="AW103" s="15" t="s">
        <v>33</v>
      </c>
      <c r="AX103" s="15" t="s">
        <v>80</v>
      </c>
      <c r="AY103" s="253" t="s">
        <v>159</v>
      </c>
    </row>
    <row r="104" s="2" customFormat="1" ht="14.4" customHeight="1">
      <c r="A104" s="38"/>
      <c r="B104" s="39"/>
      <c r="C104" s="204" t="s">
        <v>168</v>
      </c>
      <c r="D104" s="204" t="s">
        <v>163</v>
      </c>
      <c r="E104" s="205" t="s">
        <v>178</v>
      </c>
      <c r="F104" s="206" t="s">
        <v>179</v>
      </c>
      <c r="G104" s="207" t="s">
        <v>166</v>
      </c>
      <c r="H104" s="208">
        <v>4</v>
      </c>
      <c r="I104" s="209"/>
      <c r="J104" s="210">
        <f>ROUND(I104*H104,2)</f>
        <v>0</v>
      </c>
      <c r="K104" s="206" t="s">
        <v>167</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180</v>
      </c>
    </row>
    <row r="105" s="2" customFormat="1">
      <c r="A105" s="38"/>
      <c r="B105" s="39"/>
      <c r="C105" s="40"/>
      <c r="D105" s="217" t="s">
        <v>171</v>
      </c>
      <c r="E105" s="40"/>
      <c r="F105" s="218" t="s">
        <v>172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13" customFormat="1">
      <c r="A106" s="13"/>
      <c r="B106" s="222"/>
      <c r="C106" s="223"/>
      <c r="D106" s="217" t="s">
        <v>173</v>
      </c>
      <c r="E106" s="224" t="s">
        <v>19</v>
      </c>
      <c r="F106" s="225" t="s">
        <v>181</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173</v>
      </c>
      <c r="AU106" s="231" t="s">
        <v>169</v>
      </c>
      <c r="AV106" s="13" t="s">
        <v>80</v>
      </c>
      <c r="AW106" s="13" t="s">
        <v>33</v>
      </c>
      <c r="AX106" s="13" t="s">
        <v>72</v>
      </c>
      <c r="AY106" s="231" t="s">
        <v>159</v>
      </c>
    </row>
    <row r="107" s="14" customFormat="1">
      <c r="A107" s="14"/>
      <c r="B107" s="232"/>
      <c r="C107" s="233"/>
      <c r="D107" s="217" t="s">
        <v>173</v>
      </c>
      <c r="E107" s="234" t="s">
        <v>19</v>
      </c>
      <c r="F107" s="235" t="s">
        <v>182</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173</v>
      </c>
      <c r="AU107" s="242" t="s">
        <v>169</v>
      </c>
      <c r="AV107" s="14" t="s">
        <v>169</v>
      </c>
      <c r="AW107" s="14" t="s">
        <v>33</v>
      </c>
      <c r="AX107" s="14" t="s">
        <v>72</v>
      </c>
      <c r="AY107" s="242" t="s">
        <v>159</v>
      </c>
    </row>
    <row r="108" s="13" customFormat="1">
      <c r="A108" s="13"/>
      <c r="B108" s="222"/>
      <c r="C108" s="223"/>
      <c r="D108" s="217" t="s">
        <v>173</v>
      </c>
      <c r="E108" s="224" t="s">
        <v>19</v>
      </c>
      <c r="F108" s="225" t="s">
        <v>183</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184</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5" customFormat="1">
      <c r="A110" s="15"/>
      <c r="B110" s="243"/>
      <c r="C110" s="244"/>
      <c r="D110" s="217" t="s">
        <v>173</v>
      </c>
      <c r="E110" s="245" t="s">
        <v>19</v>
      </c>
      <c r="F110" s="246" t="s">
        <v>177</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173</v>
      </c>
      <c r="AU110" s="253" t="s">
        <v>169</v>
      </c>
      <c r="AV110" s="15" t="s">
        <v>168</v>
      </c>
      <c r="AW110" s="15" t="s">
        <v>33</v>
      </c>
      <c r="AX110" s="15" t="s">
        <v>80</v>
      </c>
      <c r="AY110" s="253" t="s">
        <v>159</v>
      </c>
    </row>
    <row r="111" s="2" customFormat="1" ht="24.15" customHeight="1">
      <c r="A111" s="38"/>
      <c r="B111" s="39"/>
      <c r="C111" s="204" t="s">
        <v>185</v>
      </c>
      <c r="D111" s="204" t="s">
        <v>163</v>
      </c>
      <c r="E111" s="205" t="s">
        <v>186</v>
      </c>
      <c r="F111" s="206" t="s">
        <v>187</v>
      </c>
      <c r="G111" s="207" t="s">
        <v>166</v>
      </c>
      <c r="H111" s="208">
        <v>29.18</v>
      </c>
      <c r="I111" s="209"/>
      <c r="J111" s="210">
        <f>ROUND(I111*H111,2)</f>
        <v>0</v>
      </c>
      <c r="K111" s="206" t="s">
        <v>167</v>
      </c>
      <c r="L111" s="44"/>
      <c r="M111" s="211" t="s">
        <v>19</v>
      </c>
      <c r="N111" s="212" t="s">
        <v>44</v>
      </c>
      <c r="O111" s="84"/>
      <c r="P111" s="213">
        <f>O111*H111</f>
        <v>0</v>
      </c>
      <c r="Q111" s="213">
        <v>0.00025999999999999998</v>
      </c>
      <c r="R111" s="213">
        <f>Q111*H111</f>
        <v>0.0075867999999999994</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188</v>
      </c>
    </row>
    <row r="112" s="13" customFormat="1">
      <c r="A112" s="13"/>
      <c r="B112" s="222"/>
      <c r="C112" s="223"/>
      <c r="D112" s="217" t="s">
        <v>173</v>
      </c>
      <c r="E112" s="224" t="s">
        <v>19</v>
      </c>
      <c r="F112" s="225" t="s">
        <v>189</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173</v>
      </c>
      <c r="AU112" s="231" t="s">
        <v>169</v>
      </c>
      <c r="AV112" s="13" t="s">
        <v>80</v>
      </c>
      <c r="AW112" s="13" t="s">
        <v>33</v>
      </c>
      <c r="AX112" s="13" t="s">
        <v>72</v>
      </c>
      <c r="AY112" s="231" t="s">
        <v>159</v>
      </c>
    </row>
    <row r="113" s="14" customFormat="1">
      <c r="A113" s="14"/>
      <c r="B113" s="232"/>
      <c r="C113" s="233"/>
      <c r="D113" s="217" t="s">
        <v>173</v>
      </c>
      <c r="E113" s="234" t="s">
        <v>19</v>
      </c>
      <c r="F113" s="235" t="s">
        <v>190</v>
      </c>
      <c r="G113" s="233"/>
      <c r="H113" s="236">
        <v>18</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173</v>
      </c>
      <c r="AU113" s="242" t="s">
        <v>169</v>
      </c>
      <c r="AV113" s="14" t="s">
        <v>169</v>
      </c>
      <c r="AW113" s="14" t="s">
        <v>33</v>
      </c>
      <c r="AX113" s="14" t="s">
        <v>72</v>
      </c>
      <c r="AY113" s="242" t="s">
        <v>159</v>
      </c>
    </row>
    <row r="114" s="13" customFormat="1">
      <c r="A114" s="13"/>
      <c r="B114" s="222"/>
      <c r="C114" s="223"/>
      <c r="D114" s="217" t="s">
        <v>173</v>
      </c>
      <c r="E114" s="224" t="s">
        <v>19</v>
      </c>
      <c r="F114" s="225" t="s">
        <v>191</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173</v>
      </c>
      <c r="AU114" s="231" t="s">
        <v>169</v>
      </c>
      <c r="AV114" s="13" t="s">
        <v>80</v>
      </c>
      <c r="AW114" s="13" t="s">
        <v>33</v>
      </c>
      <c r="AX114" s="13" t="s">
        <v>72</v>
      </c>
      <c r="AY114" s="231" t="s">
        <v>159</v>
      </c>
    </row>
    <row r="115" s="14" customFormat="1">
      <c r="A115" s="14"/>
      <c r="B115" s="232"/>
      <c r="C115" s="233"/>
      <c r="D115" s="217" t="s">
        <v>173</v>
      </c>
      <c r="E115" s="234" t="s">
        <v>19</v>
      </c>
      <c r="F115" s="235" t="s">
        <v>192</v>
      </c>
      <c r="G115" s="233"/>
      <c r="H115" s="236">
        <v>2.8500000000000001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72</v>
      </c>
      <c r="AY115" s="242" t="s">
        <v>159</v>
      </c>
    </row>
    <row r="116" s="13" customFormat="1">
      <c r="A116" s="13"/>
      <c r="B116" s="222"/>
      <c r="C116" s="223"/>
      <c r="D116" s="217" t="s">
        <v>173</v>
      </c>
      <c r="E116" s="224" t="s">
        <v>19</v>
      </c>
      <c r="F116" s="225" t="s">
        <v>193</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173</v>
      </c>
      <c r="AU116" s="231" t="s">
        <v>169</v>
      </c>
      <c r="AV116" s="13" t="s">
        <v>80</v>
      </c>
      <c r="AW116" s="13" t="s">
        <v>33</v>
      </c>
      <c r="AX116" s="13" t="s">
        <v>72</v>
      </c>
      <c r="AY116" s="231" t="s">
        <v>159</v>
      </c>
    </row>
    <row r="117" s="14" customFormat="1">
      <c r="A117" s="14"/>
      <c r="B117" s="232"/>
      <c r="C117" s="233"/>
      <c r="D117" s="217" t="s">
        <v>173</v>
      </c>
      <c r="E117" s="234" t="s">
        <v>19</v>
      </c>
      <c r="F117" s="235" t="s">
        <v>194</v>
      </c>
      <c r="G117" s="233"/>
      <c r="H117" s="236">
        <v>1.3300000000000001</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33</v>
      </c>
      <c r="AX117" s="14" t="s">
        <v>72</v>
      </c>
      <c r="AY117" s="242" t="s">
        <v>159</v>
      </c>
    </row>
    <row r="118" s="13" customFormat="1">
      <c r="A118" s="13"/>
      <c r="B118" s="222"/>
      <c r="C118" s="223"/>
      <c r="D118" s="217" t="s">
        <v>173</v>
      </c>
      <c r="E118" s="224" t="s">
        <v>19</v>
      </c>
      <c r="F118" s="225" t="s">
        <v>195</v>
      </c>
      <c r="G118" s="223"/>
      <c r="H118" s="224" t="s">
        <v>19</v>
      </c>
      <c r="I118" s="226"/>
      <c r="J118" s="223"/>
      <c r="K118" s="223"/>
      <c r="L118" s="227"/>
      <c r="M118" s="228"/>
      <c r="N118" s="229"/>
      <c r="O118" s="229"/>
      <c r="P118" s="229"/>
      <c r="Q118" s="229"/>
      <c r="R118" s="229"/>
      <c r="S118" s="229"/>
      <c r="T118" s="230"/>
      <c r="U118" s="13"/>
      <c r="V118" s="13"/>
      <c r="W118" s="13"/>
      <c r="X118" s="13"/>
      <c r="Y118" s="13"/>
      <c r="Z118" s="13"/>
      <c r="AA118" s="13"/>
      <c r="AB118" s="13"/>
      <c r="AC118" s="13"/>
      <c r="AD118" s="13"/>
      <c r="AE118" s="13"/>
      <c r="AT118" s="231" t="s">
        <v>173</v>
      </c>
      <c r="AU118" s="231" t="s">
        <v>169</v>
      </c>
      <c r="AV118" s="13" t="s">
        <v>80</v>
      </c>
      <c r="AW118" s="13" t="s">
        <v>33</v>
      </c>
      <c r="AX118" s="13" t="s">
        <v>72</v>
      </c>
      <c r="AY118" s="231" t="s">
        <v>159</v>
      </c>
    </row>
    <row r="119" s="14" customFormat="1">
      <c r="A119" s="14"/>
      <c r="B119" s="232"/>
      <c r="C119" s="233"/>
      <c r="D119" s="217" t="s">
        <v>173</v>
      </c>
      <c r="E119" s="234" t="s">
        <v>19</v>
      </c>
      <c r="F119" s="235" t="s">
        <v>196</v>
      </c>
      <c r="G119" s="233"/>
      <c r="H119" s="236">
        <v>7</v>
      </c>
      <c r="I119" s="237"/>
      <c r="J119" s="233"/>
      <c r="K119" s="233"/>
      <c r="L119" s="238"/>
      <c r="M119" s="239"/>
      <c r="N119" s="240"/>
      <c r="O119" s="240"/>
      <c r="P119" s="240"/>
      <c r="Q119" s="240"/>
      <c r="R119" s="240"/>
      <c r="S119" s="240"/>
      <c r="T119" s="241"/>
      <c r="U119" s="14"/>
      <c r="V119" s="14"/>
      <c r="W119" s="14"/>
      <c r="X119" s="14"/>
      <c r="Y119" s="14"/>
      <c r="Z119" s="14"/>
      <c r="AA119" s="14"/>
      <c r="AB119" s="14"/>
      <c r="AC119" s="14"/>
      <c r="AD119" s="14"/>
      <c r="AE119" s="14"/>
      <c r="AT119" s="242" t="s">
        <v>173</v>
      </c>
      <c r="AU119" s="242" t="s">
        <v>169</v>
      </c>
      <c r="AV119" s="14" t="s">
        <v>169</v>
      </c>
      <c r="AW119" s="14" t="s">
        <v>33</v>
      </c>
      <c r="AX119" s="14" t="s">
        <v>72</v>
      </c>
      <c r="AY119" s="242" t="s">
        <v>159</v>
      </c>
    </row>
    <row r="120" s="15" customFormat="1">
      <c r="A120" s="15"/>
      <c r="B120" s="243"/>
      <c r="C120" s="244"/>
      <c r="D120" s="217" t="s">
        <v>173</v>
      </c>
      <c r="E120" s="245" t="s">
        <v>19</v>
      </c>
      <c r="F120" s="246" t="s">
        <v>177</v>
      </c>
      <c r="G120" s="244"/>
      <c r="H120" s="247">
        <v>29.18</v>
      </c>
      <c r="I120" s="248"/>
      <c r="J120" s="244"/>
      <c r="K120" s="244"/>
      <c r="L120" s="249"/>
      <c r="M120" s="250"/>
      <c r="N120" s="251"/>
      <c r="O120" s="251"/>
      <c r="P120" s="251"/>
      <c r="Q120" s="251"/>
      <c r="R120" s="251"/>
      <c r="S120" s="251"/>
      <c r="T120" s="252"/>
      <c r="U120" s="15"/>
      <c r="V120" s="15"/>
      <c r="W120" s="15"/>
      <c r="X120" s="15"/>
      <c r="Y120" s="15"/>
      <c r="Z120" s="15"/>
      <c r="AA120" s="15"/>
      <c r="AB120" s="15"/>
      <c r="AC120" s="15"/>
      <c r="AD120" s="15"/>
      <c r="AE120" s="15"/>
      <c r="AT120" s="253" t="s">
        <v>173</v>
      </c>
      <c r="AU120" s="253" t="s">
        <v>169</v>
      </c>
      <c r="AV120" s="15" t="s">
        <v>168</v>
      </c>
      <c r="AW120" s="15" t="s">
        <v>33</v>
      </c>
      <c r="AX120" s="15" t="s">
        <v>80</v>
      </c>
      <c r="AY120" s="253" t="s">
        <v>159</v>
      </c>
    </row>
    <row r="121" s="2" customFormat="1" ht="37.8" customHeight="1">
      <c r="A121" s="38"/>
      <c r="B121" s="39"/>
      <c r="C121" s="204" t="s">
        <v>160</v>
      </c>
      <c r="D121" s="204" t="s">
        <v>163</v>
      </c>
      <c r="E121" s="205" t="s">
        <v>197</v>
      </c>
      <c r="F121" s="206" t="s">
        <v>198</v>
      </c>
      <c r="G121" s="207" t="s">
        <v>166</v>
      </c>
      <c r="H121" s="208">
        <v>18</v>
      </c>
      <c r="I121" s="209"/>
      <c r="J121" s="210">
        <f>ROUND(I121*H121,2)</f>
        <v>0</v>
      </c>
      <c r="K121" s="206" t="s">
        <v>167</v>
      </c>
      <c r="L121" s="44"/>
      <c r="M121" s="211" t="s">
        <v>19</v>
      </c>
      <c r="N121" s="212" t="s">
        <v>44</v>
      </c>
      <c r="O121" s="84"/>
      <c r="P121" s="213">
        <f>O121*H121</f>
        <v>0</v>
      </c>
      <c r="Q121" s="213">
        <v>0.0043800000000000002</v>
      </c>
      <c r="R121" s="213">
        <f>Q121*H121</f>
        <v>0.078840000000000007</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199</v>
      </c>
    </row>
    <row r="122" s="2" customFormat="1">
      <c r="A122" s="38"/>
      <c r="B122" s="39"/>
      <c r="C122" s="40"/>
      <c r="D122" s="217" t="s">
        <v>171</v>
      </c>
      <c r="E122" s="40"/>
      <c r="F122" s="218" t="s">
        <v>200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3" customFormat="1">
      <c r="A123" s="13"/>
      <c r="B123" s="222"/>
      <c r="C123" s="223"/>
      <c r="D123" s="217" t="s">
        <v>173</v>
      </c>
      <c r="E123" s="224" t="s">
        <v>19</v>
      </c>
      <c r="F123" s="225" t="s">
        <v>189</v>
      </c>
      <c r="G123" s="223"/>
      <c r="H123" s="224" t="s">
        <v>19</v>
      </c>
      <c r="I123" s="226"/>
      <c r="J123" s="223"/>
      <c r="K123" s="223"/>
      <c r="L123" s="227"/>
      <c r="M123" s="228"/>
      <c r="N123" s="229"/>
      <c r="O123" s="229"/>
      <c r="P123" s="229"/>
      <c r="Q123" s="229"/>
      <c r="R123" s="229"/>
      <c r="S123" s="229"/>
      <c r="T123" s="230"/>
      <c r="U123" s="13"/>
      <c r="V123" s="13"/>
      <c r="W123" s="13"/>
      <c r="X123" s="13"/>
      <c r="Y123" s="13"/>
      <c r="Z123" s="13"/>
      <c r="AA123" s="13"/>
      <c r="AB123" s="13"/>
      <c r="AC123" s="13"/>
      <c r="AD123" s="13"/>
      <c r="AE123" s="13"/>
      <c r="AT123" s="231" t="s">
        <v>173</v>
      </c>
      <c r="AU123" s="231" t="s">
        <v>169</v>
      </c>
      <c r="AV123" s="13" t="s">
        <v>80</v>
      </c>
      <c r="AW123" s="13" t="s">
        <v>33</v>
      </c>
      <c r="AX123" s="13" t="s">
        <v>72</v>
      </c>
      <c r="AY123" s="231" t="s">
        <v>159</v>
      </c>
    </row>
    <row r="124" s="14" customFormat="1">
      <c r="A124" s="14"/>
      <c r="B124" s="232"/>
      <c r="C124" s="233"/>
      <c r="D124" s="217" t="s">
        <v>173</v>
      </c>
      <c r="E124" s="234" t="s">
        <v>19</v>
      </c>
      <c r="F124" s="235" t="s">
        <v>190</v>
      </c>
      <c r="G124" s="233"/>
      <c r="H124" s="236">
        <v>18</v>
      </c>
      <c r="I124" s="237"/>
      <c r="J124" s="233"/>
      <c r="K124" s="233"/>
      <c r="L124" s="238"/>
      <c r="M124" s="239"/>
      <c r="N124" s="240"/>
      <c r="O124" s="240"/>
      <c r="P124" s="240"/>
      <c r="Q124" s="240"/>
      <c r="R124" s="240"/>
      <c r="S124" s="240"/>
      <c r="T124" s="241"/>
      <c r="U124" s="14"/>
      <c r="V124" s="14"/>
      <c r="W124" s="14"/>
      <c r="X124" s="14"/>
      <c r="Y124" s="14"/>
      <c r="Z124" s="14"/>
      <c r="AA124" s="14"/>
      <c r="AB124" s="14"/>
      <c r="AC124" s="14"/>
      <c r="AD124" s="14"/>
      <c r="AE124" s="14"/>
      <c r="AT124" s="242" t="s">
        <v>173</v>
      </c>
      <c r="AU124" s="242" t="s">
        <v>169</v>
      </c>
      <c r="AV124" s="14" t="s">
        <v>169</v>
      </c>
      <c r="AW124" s="14" t="s">
        <v>33</v>
      </c>
      <c r="AX124" s="14" t="s">
        <v>72</v>
      </c>
      <c r="AY124" s="242" t="s">
        <v>159</v>
      </c>
    </row>
    <row r="125" s="15" customFormat="1">
      <c r="A125" s="15"/>
      <c r="B125" s="243"/>
      <c r="C125" s="244"/>
      <c r="D125" s="217" t="s">
        <v>173</v>
      </c>
      <c r="E125" s="245" t="s">
        <v>19</v>
      </c>
      <c r="F125" s="246" t="s">
        <v>177</v>
      </c>
      <c r="G125" s="244"/>
      <c r="H125" s="247">
        <v>18</v>
      </c>
      <c r="I125" s="248"/>
      <c r="J125" s="244"/>
      <c r="K125" s="244"/>
      <c r="L125" s="249"/>
      <c r="M125" s="250"/>
      <c r="N125" s="251"/>
      <c r="O125" s="251"/>
      <c r="P125" s="251"/>
      <c r="Q125" s="251"/>
      <c r="R125" s="251"/>
      <c r="S125" s="251"/>
      <c r="T125" s="252"/>
      <c r="U125" s="15"/>
      <c r="V125" s="15"/>
      <c r="W125" s="15"/>
      <c r="X125" s="15"/>
      <c r="Y125" s="15"/>
      <c r="Z125" s="15"/>
      <c r="AA125" s="15"/>
      <c r="AB125" s="15"/>
      <c r="AC125" s="15"/>
      <c r="AD125" s="15"/>
      <c r="AE125" s="15"/>
      <c r="AT125" s="253" t="s">
        <v>173</v>
      </c>
      <c r="AU125" s="253" t="s">
        <v>169</v>
      </c>
      <c r="AV125" s="15" t="s">
        <v>168</v>
      </c>
      <c r="AW125" s="15" t="s">
        <v>33</v>
      </c>
      <c r="AX125" s="15" t="s">
        <v>80</v>
      </c>
      <c r="AY125" s="253" t="s">
        <v>159</v>
      </c>
    </row>
    <row r="126" s="2" customFormat="1" ht="49.05" customHeight="1">
      <c r="A126" s="38"/>
      <c r="B126" s="39"/>
      <c r="C126" s="204" t="s">
        <v>196</v>
      </c>
      <c r="D126" s="204" t="s">
        <v>163</v>
      </c>
      <c r="E126" s="205" t="s">
        <v>201</v>
      </c>
      <c r="F126" s="206" t="s">
        <v>202</v>
      </c>
      <c r="G126" s="207" t="s">
        <v>166</v>
      </c>
      <c r="H126" s="208">
        <v>4.1799999999999997</v>
      </c>
      <c r="I126" s="209"/>
      <c r="J126" s="210">
        <f>ROUND(I126*H126,2)</f>
        <v>0</v>
      </c>
      <c r="K126" s="206" t="s">
        <v>167</v>
      </c>
      <c r="L126" s="44"/>
      <c r="M126" s="211" t="s">
        <v>19</v>
      </c>
      <c r="N126" s="212" t="s">
        <v>44</v>
      </c>
      <c r="O126" s="84"/>
      <c r="P126" s="213">
        <f>O126*H126</f>
        <v>0</v>
      </c>
      <c r="Q126" s="213">
        <v>0.0093900000000000008</v>
      </c>
      <c r="R126" s="213">
        <f>Q126*H126</f>
        <v>0.039250199999999999</v>
      </c>
      <c r="S126" s="213">
        <v>0</v>
      </c>
      <c r="T126" s="214">
        <f>S126*H126</f>
        <v>0</v>
      </c>
      <c r="U126" s="38"/>
      <c r="V126" s="38"/>
      <c r="W126" s="38"/>
      <c r="X126" s="38"/>
      <c r="Y126" s="38"/>
      <c r="Z126" s="38"/>
      <c r="AA126" s="38"/>
      <c r="AB126" s="38"/>
      <c r="AC126" s="38"/>
      <c r="AD126" s="38"/>
      <c r="AE126" s="38"/>
      <c r="AR126" s="215" t="s">
        <v>168</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168</v>
      </c>
      <c r="BM126" s="215" t="s">
        <v>203</v>
      </c>
    </row>
    <row r="127" s="2" customFormat="1">
      <c r="A127" s="38"/>
      <c r="B127" s="39"/>
      <c r="C127" s="40"/>
      <c r="D127" s="217" t="s">
        <v>171</v>
      </c>
      <c r="E127" s="40"/>
      <c r="F127" s="218" t="s">
        <v>204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3" customFormat="1">
      <c r="A128" s="13"/>
      <c r="B128" s="222"/>
      <c r="C128" s="223"/>
      <c r="D128" s="217" t="s">
        <v>173</v>
      </c>
      <c r="E128" s="224" t="s">
        <v>19</v>
      </c>
      <c r="F128" s="225" t="s">
        <v>191</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173</v>
      </c>
      <c r="AU128" s="231" t="s">
        <v>169</v>
      </c>
      <c r="AV128" s="13" t="s">
        <v>80</v>
      </c>
      <c r="AW128" s="13" t="s">
        <v>33</v>
      </c>
      <c r="AX128" s="13" t="s">
        <v>72</v>
      </c>
      <c r="AY128" s="231" t="s">
        <v>159</v>
      </c>
    </row>
    <row r="129" s="14" customFormat="1">
      <c r="A129" s="14"/>
      <c r="B129" s="232"/>
      <c r="C129" s="233"/>
      <c r="D129" s="217" t="s">
        <v>173</v>
      </c>
      <c r="E129" s="234" t="s">
        <v>19</v>
      </c>
      <c r="F129" s="235" t="s">
        <v>192</v>
      </c>
      <c r="G129" s="233"/>
      <c r="H129" s="236">
        <v>2.8500000000000001</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173</v>
      </c>
      <c r="AU129" s="242" t="s">
        <v>169</v>
      </c>
      <c r="AV129" s="14" t="s">
        <v>169</v>
      </c>
      <c r="AW129" s="14" t="s">
        <v>33</v>
      </c>
      <c r="AX129" s="14" t="s">
        <v>72</v>
      </c>
      <c r="AY129" s="242" t="s">
        <v>159</v>
      </c>
    </row>
    <row r="130" s="13" customFormat="1">
      <c r="A130" s="13"/>
      <c r="B130" s="222"/>
      <c r="C130" s="223"/>
      <c r="D130" s="217" t="s">
        <v>173</v>
      </c>
      <c r="E130" s="224" t="s">
        <v>19</v>
      </c>
      <c r="F130" s="225" t="s">
        <v>193</v>
      </c>
      <c r="G130" s="223"/>
      <c r="H130" s="224" t="s">
        <v>19</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173</v>
      </c>
      <c r="AU130" s="231" t="s">
        <v>169</v>
      </c>
      <c r="AV130" s="13" t="s">
        <v>80</v>
      </c>
      <c r="AW130" s="13" t="s">
        <v>33</v>
      </c>
      <c r="AX130" s="13" t="s">
        <v>72</v>
      </c>
      <c r="AY130" s="231" t="s">
        <v>159</v>
      </c>
    </row>
    <row r="131" s="14" customFormat="1">
      <c r="A131" s="14"/>
      <c r="B131" s="232"/>
      <c r="C131" s="233"/>
      <c r="D131" s="217" t="s">
        <v>173</v>
      </c>
      <c r="E131" s="234" t="s">
        <v>19</v>
      </c>
      <c r="F131" s="235" t="s">
        <v>194</v>
      </c>
      <c r="G131" s="233"/>
      <c r="H131" s="236">
        <v>1.3300000000000001</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173</v>
      </c>
      <c r="AU131" s="242" t="s">
        <v>169</v>
      </c>
      <c r="AV131" s="14" t="s">
        <v>169</v>
      </c>
      <c r="AW131" s="14" t="s">
        <v>33</v>
      </c>
      <c r="AX131" s="14" t="s">
        <v>72</v>
      </c>
      <c r="AY131" s="242" t="s">
        <v>159</v>
      </c>
    </row>
    <row r="132" s="15" customFormat="1">
      <c r="A132" s="15"/>
      <c r="B132" s="243"/>
      <c r="C132" s="244"/>
      <c r="D132" s="217" t="s">
        <v>173</v>
      </c>
      <c r="E132" s="245" t="s">
        <v>19</v>
      </c>
      <c r="F132" s="246" t="s">
        <v>177</v>
      </c>
      <c r="G132" s="244"/>
      <c r="H132" s="247">
        <v>4.1799999999999997</v>
      </c>
      <c r="I132" s="248"/>
      <c r="J132" s="244"/>
      <c r="K132" s="244"/>
      <c r="L132" s="249"/>
      <c r="M132" s="250"/>
      <c r="N132" s="251"/>
      <c r="O132" s="251"/>
      <c r="P132" s="251"/>
      <c r="Q132" s="251"/>
      <c r="R132" s="251"/>
      <c r="S132" s="251"/>
      <c r="T132" s="252"/>
      <c r="U132" s="15"/>
      <c r="V132" s="15"/>
      <c r="W132" s="15"/>
      <c r="X132" s="15"/>
      <c r="Y132" s="15"/>
      <c r="Z132" s="15"/>
      <c r="AA132" s="15"/>
      <c r="AB132" s="15"/>
      <c r="AC132" s="15"/>
      <c r="AD132" s="15"/>
      <c r="AE132" s="15"/>
      <c r="AT132" s="253" t="s">
        <v>173</v>
      </c>
      <c r="AU132" s="253" t="s">
        <v>169</v>
      </c>
      <c r="AV132" s="15" t="s">
        <v>168</v>
      </c>
      <c r="AW132" s="15" t="s">
        <v>33</v>
      </c>
      <c r="AX132" s="15" t="s">
        <v>80</v>
      </c>
      <c r="AY132" s="253" t="s">
        <v>159</v>
      </c>
    </row>
    <row r="133" s="2" customFormat="1" ht="24.15" customHeight="1">
      <c r="A133" s="38"/>
      <c r="B133" s="39"/>
      <c r="C133" s="254" t="s">
        <v>205</v>
      </c>
      <c r="D133" s="254" t="s">
        <v>206</v>
      </c>
      <c r="E133" s="255" t="s">
        <v>207</v>
      </c>
      <c r="F133" s="256" t="s">
        <v>208</v>
      </c>
      <c r="G133" s="257" t="s">
        <v>166</v>
      </c>
      <c r="H133" s="258">
        <v>4.1799999999999997</v>
      </c>
      <c r="I133" s="259"/>
      <c r="J133" s="260">
        <f>ROUND(I133*H133,2)</f>
        <v>0</v>
      </c>
      <c r="K133" s="256" t="s">
        <v>167</v>
      </c>
      <c r="L133" s="261"/>
      <c r="M133" s="262" t="s">
        <v>19</v>
      </c>
      <c r="N133" s="263" t="s">
        <v>44</v>
      </c>
      <c r="O133" s="84"/>
      <c r="P133" s="213">
        <f>O133*H133</f>
        <v>0</v>
      </c>
      <c r="Q133" s="213">
        <v>0.0089999999999999993</v>
      </c>
      <c r="R133" s="213">
        <f>Q133*H133</f>
        <v>0.037619999999999994</v>
      </c>
      <c r="S133" s="213">
        <v>0</v>
      </c>
      <c r="T133" s="214">
        <f>S133*H133</f>
        <v>0</v>
      </c>
      <c r="U133" s="38"/>
      <c r="V133" s="38"/>
      <c r="W133" s="38"/>
      <c r="X133" s="38"/>
      <c r="Y133" s="38"/>
      <c r="Z133" s="38"/>
      <c r="AA133" s="38"/>
      <c r="AB133" s="38"/>
      <c r="AC133" s="38"/>
      <c r="AD133" s="38"/>
      <c r="AE133" s="38"/>
      <c r="AR133" s="215" t="s">
        <v>205</v>
      </c>
      <c r="AT133" s="215" t="s">
        <v>206</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168</v>
      </c>
      <c r="BM133" s="215" t="s">
        <v>209</v>
      </c>
    </row>
    <row r="134" s="2" customFormat="1" ht="49.05" customHeight="1">
      <c r="A134" s="38"/>
      <c r="B134" s="39"/>
      <c r="C134" s="204" t="s">
        <v>210</v>
      </c>
      <c r="D134" s="204" t="s">
        <v>163</v>
      </c>
      <c r="E134" s="205" t="s">
        <v>211</v>
      </c>
      <c r="F134" s="206" t="s">
        <v>212</v>
      </c>
      <c r="G134" s="207" t="s">
        <v>166</v>
      </c>
      <c r="H134" s="208">
        <v>7</v>
      </c>
      <c r="I134" s="209"/>
      <c r="J134" s="210">
        <f>ROUND(I134*H134,2)</f>
        <v>0</v>
      </c>
      <c r="K134" s="206" t="s">
        <v>167</v>
      </c>
      <c r="L134" s="44"/>
      <c r="M134" s="211" t="s">
        <v>19</v>
      </c>
      <c r="N134" s="212" t="s">
        <v>44</v>
      </c>
      <c r="O134" s="84"/>
      <c r="P134" s="213">
        <f>O134*H134</f>
        <v>0</v>
      </c>
      <c r="Q134" s="213">
        <v>0.0097000000000000003</v>
      </c>
      <c r="R134" s="213">
        <f>Q134*H134</f>
        <v>0.067900000000000002</v>
      </c>
      <c r="S134" s="213">
        <v>0</v>
      </c>
      <c r="T134" s="214">
        <f>S134*H134</f>
        <v>0</v>
      </c>
      <c r="U134" s="38"/>
      <c r="V134" s="38"/>
      <c r="W134" s="38"/>
      <c r="X134" s="38"/>
      <c r="Y134" s="38"/>
      <c r="Z134" s="38"/>
      <c r="AA134" s="38"/>
      <c r="AB134" s="38"/>
      <c r="AC134" s="38"/>
      <c r="AD134" s="38"/>
      <c r="AE134" s="38"/>
      <c r="AR134" s="215" t="s">
        <v>168</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168</v>
      </c>
      <c r="BM134" s="215" t="s">
        <v>213</v>
      </c>
    </row>
    <row r="135" s="2" customFormat="1">
      <c r="A135" s="38"/>
      <c r="B135" s="39"/>
      <c r="C135" s="40"/>
      <c r="D135" s="217" t="s">
        <v>171</v>
      </c>
      <c r="E135" s="40"/>
      <c r="F135" s="218" t="s">
        <v>204</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13" customFormat="1">
      <c r="A136" s="13"/>
      <c r="B136" s="222"/>
      <c r="C136" s="223"/>
      <c r="D136" s="217" t="s">
        <v>173</v>
      </c>
      <c r="E136" s="224" t="s">
        <v>19</v>
      </c>
      <c r="F136" s="225" t="s">
        <v>195</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173</v>
      </c>
      <c r="AU136" s="231" t="s">
        <v>169</v>
      </c>
      <c r="AV136" s="13" t="s">
        <v>80</v>
      </c>
      <c r="AW136" s="13" t="s">
        <v>33</v>
      </c>
      <c r="AX136" s="13" t="s">
        <v>72</v>
      </c>
      <c r="AY136" s="231" t="s">
        <v>159</v>
      </c>
    </row>
    <row r="137" s="14" customFormat="1">
      <c r="A137" s="14"/>
      <c r="B137" s="232"/>
      <c r="C137" s="233"/>
      <c r="D137" s="217" t="s">
        <v>173</v>
      </c>
      <c r="E137" s="234" t="s">
        <v>19</v>
      </c>
      <c r="F137" s="235" t="s">
        <v>196</v>
      </c>
      <c r="G137" s="233"/>
      <c r="H137" s="236">
        <v>7</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173</v>
      </c>
      <c r="AU137" s="242" t="s">
        <v>169</v>
      </c>
      <c r="AV137" s="14" t="s">
        <v>169</v>
      </c>
      <c r="AW137" s="14" t="s">
        <v>33</v>
      </c>
      <c r="AX137" s="14" t="s">
        <v>80</v>
      </c>
      <c r="AY137" s="242" t="s">
        <v>159</v>
      </c>
    </row>
    <row r="138" s="2" customFormat="1" ht="24.15" customHeight="1">
      <c r="A138" s="38"/>
      <c r="B138" s="39"/>
      <c r="C138" s="254" t="s">
        <v>214</v>
      </c>
      <c r="D138" s="254" t="s">
        <v>206</v>
      </c>
      <c r="E138" s="255" t="s">
        <v>215</v>
      </c>
      <c r="F138" s="256" t="s">
        <v>216</v>
      </c>
      <c r="G138" s="257" t="s">
        <v>166</v>
      </c>
      <c r="H138" s="258">
        <v>7.1399999999999997</v>
      </c>
      <c r="I138" s="259"/>
      <c r="J138" s="260">
        <f>ROUND(I138*H138,2)</f>
        <v>0</v>
      </c>
      <c r="K138" s="256" t="s">
        <v>167</v>
      </c>
      <c r="L138" s="261"/>
      <c r="M138" s="262" t="s">
        <v>19</v>
      </c>
      <c r="N138" s="263" t="s">
        <v>44</v>
      </c>
      <c r="O138" s="84"/>
      <c r="P138" s="213">
        <f>O138*H138</f>
        <v>0</v>
      </c>
      <c r="Q138" s="213">
        <v>0.017999999999999999</v>
      </c>
      <c r="R138" s="213">
        <f>Q138*H138</f>
        <v>0.12852</v>
      </c>
      <c r="S138" s="213">
        <v>0</v>
      </c>
      <c r="T138" s="214">
        <f>S138*H138</f>
        <v>0</v>
      </c>
      <c r="U138" s="38"/>
      <c r="V138" s="38"/>
      <c r="W138" s="38"/>
      <c r="X138" s="38"/>
      <c r="Y138" s="38"/>
      <c r="Z138" s="38"/>
      <c r="AA138" s="38"/>
      <c r="AB138" s="38"/>
      <c r="AC138" s="38"/>
      <c r="AD138" s="38"/>
      <c r="AE138" s="38"/>
      <c r="AR138" s="215" t="s">
        <v>205</v>
      </c>
      <c r="AT138" s="215" t="s">
        <v>206</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168</v>
      </c>
      <c r="BM138" s="215" t="s">
        <v>217</v>
      </c>
    </row>
    <row r="139" s="14" customFormat="1">
      <c r="A139" s="14"/>
      <c r="B139" s="232"/>
      <c r="C139" s="233"/>
      <c r="D139" s="217" t="s">
        <v>173</v>
      </c>
      <c r="E139" s="233"/>
      <c r="F139" s="235" t="s">
        <v>218</v>
      </c>
      <c r="G139" s="233"/>
      <c r="H139" s="236">
        <v>7.1399999999999997</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173</v>
      </c>
      <c r="AU139" s="242" t="s">
        <v>169</v>
      </c>
      <c r="AV139" s="14" t="s">
        <v>169</v>
      </c>
      <c r="AW139" s="14" t="s">
        <v>4</v>
      </c>
      <c r="AX139" s="14" t="s">
        <v>80</v>
      </c>
      <c r="AY139" s="242" t="s">
        <v>159</v>
      </c>
    </row>
    <row r="140" s="2" customFormat="1" ht="62.7" customHeight="1">
      <c r="A140" s="38"/>
      <c r="B140" s="39"/>
      <c r="C140" s="204" t="s">
        <v>219</v>
      </c>
      <c r="D140" s="204" t="s">
        <v>163</v>
      </c>
      <c r="E140" s="205" t="s">
        <v>220</v>
      </c>
      <c r="F140" s="206" t="s">
        <v>221</v>
      </c>
      <c r="G140" s="207" t="s">
        <v>166</v>
      </c>
      <c r="H140" s="208">
        <v>29.18</v>
      </c>
      <c r="I140" s="209"/>
      <c r="J140" s="210">
        <f>ROUND(I140*H140,2)</f>
        <v>0</v>
      </c>
      <c r="K140" s="206" t="s">
        <v>167</v>
      </c>
      <c r="L140" s="44"/>
      <c r="M140" s="211" t="s">
        <v>19</v>
      </c>
      <c r="N140" s="212" t="s">
        <v>44</v>
      </c>
      <c r="O140" s="84"/>
      <c r="P140" s="213">
        <f>O140*H140</f>
        <v>0</v>
      </c>
      <c r="Q140" s="213">
        <v>0.00348</v>
      </c>
      <c r="R140" s="213">
        <f>Q140*H140</f>
        <v>0.1015464</v>
      </c>
      <c r="S140" s="213">
        <v>0</v>
      </c>
      <c r="T140" s="214">
        <f>S140*H140</f>
        <v>0</v>
      </c>
      <c r="U140" s="38"/>
      <c r="V140" s="38"/>
      <c r="W140" s="38"/>
      <c r="X140" s="38"/>
      <c r="Y140" s="38"/>
      <c r="Z140" s="38"/>
      <c r="AA140" s="38"/>
      <c r="AB140" s="38"/>
      <c r="AC140" s="38"/>
      <c r="AD140" s="38"/>
      <c r="AE140" s="38"/>
      <c r="AR140" s="215" t="s">
        <v>168</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168</v>
      </c>
      <c r="BM140" s="215" t="s">
        <v>222</v>
      </c>
    </row>
    <row r="141" s="13" customFormat="1">
      <c r="A141" s="13"/>
      <c r="B141" s="222"/>
      <c r="C141" s="223"/>
      <c r="D141" s="217" t="s">
        <v>173</v>
      </c>
      <c r="E141" s="224" t="s">
        <v>19</v>
      </c>
      <c r="F141" s="225" t="s">
        <v>189</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173</v>
      </c>
      <c r="AU141" s="231" t="s">
        <v>169</v>
      </c>
      <c r="AV141" s="13" t="s">
        <v>80</v>
      </c>
      <c r="AW141" s="13" t="s">
        <v>33</v>
      </c>
      <c r="AX141" s="13" t="s">
        <v>72</v>
      </c>
      <c r="AY141" s="231" t="s">
        <v>159</v>
      </c>
    </row>
    <row r="142" s="14" customFormat="1">
      <c r="A142" s="14"/>
      <c r="B142" s="232"/>
      <c r="C142" s="233"/>
      <c r="D142" s="217" t="s">
        <v>173</v>
      </c>
      <c r="E142" s="234" t="s">
        <v>19</v>
      </c>
      <c r="F142" s="235" t="s">
        <v>190</v>
      </c>
      <c r="G142" s="233"/>
      <c r="H142" s="236">
        <v>18</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173</v>
      </c>
      <c r="AU142" s="242" t="s">
        <v>169</v>
      </c>
      <c r="AV142" s="14" t="s">
        <v>169</v>
      </c>
      <c r="AW142" s="14" t="s">
        <v>33</v>
      </c>
      <c r="AX142" s="14" t="s">
        <v>72</v>
      </c>
      <c r="AY142" s="242" t="s">
        <v>159</v>
      </c>
    </row>
    <row r="143" s="13" customFormat="1">
      <c r="A143" s="13"/>
      <c r="B143" s="222"/>
      <c r="C143" s="223"/>
      <c r="D143" s="217" t="s">
        <v>173</v>
      </c>
      <c r="E143" s="224" t="s">
        <v>19</v>
      </c>
      <c r="F143" s="225" t="s">
        <v>191</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173</v>
      </c>
      <c r="AU143" s="231" t="s">
        <v>169</v>
      </c>
      <c r="AV143" s="13" t="s">
        <v>80</v>
      </c>
      <c r="AW143" s="13" t="s">
        <v>33</v>
      </c>
      <c r="AX143" s="13" t="s">
        <v>72</v>
      </c>
      <c r="AY143" s="231" t="s">
        <v>159</v>
      </c>
    </row>
    <row r="144" s="14" customFormat="1">
      <c r="A144" s="14"/>
      <c r="B144" s="232"/>
      <c r="C144" s="233"/>
      <c r="D144" s="217" t="s">
        <v>173</v>
      </c>
      <c r="E144" s="234" t="s">
        <v>19</v>
      </c>
      <c r="F144" s="235" t="s">
        <v>192</v>
      </c>
      <c r="G144" s="233"/>
      <c r="H144" s="236">
        <v>2.8500000000000001</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33</v>
      </c>
      <c r="AX144" s="14" t="s">
        <v>72</v>
      </c>
      <c r="AY144" s="242" t="s">
        <v>159</v>
      </c>
    </row>
    <row r="145" s="13" customFormat="1">
      <c r="A145" s="13"/>
      <c r="B145" s="222"/>
      <c r="C145" s="223"/>
      <c r="D145" s="217" t="s">
        <v>173</v>
      </c>
      <c r="E145" s="224" t="s">
        <v>19</v>
      </c>
      <c r="F145" s="225" t="s">
        <v>193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173</v>
      </c>
      <c r="AU145" s="231" t="s">
        <v>169</v>
      </c>
      <c r="AV145" s="13" t="s">
        <v>80</v>
      </c>
      <c r="AW145" s="13" t="s">
        <v>33</v>
      </c>
      <c r="AX145" s="13" t="s">
        <v>72</v>
      </c>
      <c r="AY145" s="231" t="s">
        <v>159</v>
      </c>
    </row>
    <row r="146" s="14" customFormat="1">
      <c r="A146" s="14"/>
      <c r="B146" s="232"/>
      <c r="C146" s="233"/>
      <c r="D146" s="217" t="s">
        <v>173</v>
      </c>
      <c r="E146" s="234" t="s">
        <v>19</v>
      </c>
      <c r="F146" s="235" t="s">
        <v>194</v>
      </c>
      <c r="G146" s="233"/>
      <c r="H146" s="236">
        <v>1.3300000000000001</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173</v>
      </c>
      <c r="AU146" s="242" t="s">
        <v>169</v>
      </c>
      <c r="AV146" s="14" t="s">
        <v>169</v>
      </c>
      <c r="AW146" s="14" t="s">
        <v>33</v>
      </c>
      <c r="AX146" s="14" t="s">
        <v>72</v>
      </c>
      <c r="AY146" s="242" t="s">
        <v>159</v>
      </c>
    </row>
    <row r="147" s="13" customFormat="1">
      <c r="A147" s="13"/>
      <c r="B147" s="222"/>
      <c r="C147" s="223"/>
      <c r="D147" s="217" t="s">
        <v>173</v>
      </c>
      <c r="E147" s="224" t="s">
        <v>19</v>
      </c>
      <c r="F147" s="225" t="s">
        <v>195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173</v>
      </c>
      <c r="AU147" s="231" t="s">
        <v>169</v>
      </c>
      <c r="AV147" s="13" t="s">
        <v>80</v>
      </c>
      <c r="AW147" s="13" t="s">
        <v>33</v>
      </c>
      <c r="AX147" s="13" t="s">
        <v>72</v>
      </c>
      <c r="AY147" s="231" t="s">
        <v>159</v>
      </c>
    </row>
    <row r="148" s="14" customFormat="1">
      <c r="A148" s="14"/>
      <c r="B148" s="232"/>
      <c r="C148" s="233"/>
      <c r="D148" s="217" t="s">
        <v>173</v>
      </c>
      <c r="E148" s="234" t="s">
        <v>19</v>
      </c>
      <c r="F148" s="235" t="s">
        <v>196</v>
      </c>
      <c r="G148" s="233"/>
      <c r="H148" s="236">
        <v>7</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72</v>
      </c>
      <c r="AY148" s="242" t="s">
        <v>159</v>
      </c>
    </row>
    <row r="149" s="15" customFormat="1">
      <c r="A149" s="15"/>
      <c r="B149" s="243"/>
      <c r="C149" s="244"/>
      <c r="D149" s="217" t="s">
        <v>173</v>
      </c>
      <c r="E149" s="245" t="s">
        <v>19</v>
      </c>
      <c r="F149" s="246" t="s">
        <v>177</v>
      </c>
      <c r="G149" s="244"/>
      <c r="H149" s="247">
        <v>29.18</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173</v>
      </c>
      <c r="AU149" s="253" t="s">
        <v>169</v>
      </c>
      <c r="AV149" s="15" t="s">
        <v>168</v>
      </c>
      <c r="AW149" s="15" t="s">
        <v>33</v>
      </c>
      <c r="AX149" s="15" t="s">
        <v>80</v>
      </c>
      <c r="AY149" s="253" t="s">
        <v>159</v>
      </c>
    </row>
    <row r="150" s="2" customFormat="1" ht="24.15" customHeight="1">
      <c r="A150" s="38"/>
      <c r="B150" s="39"/>
      <c r="C150" s="204" t="s">
        <v>100</v>
      </c>
      <c r="D150" s="204" t="s">
        <v>163</v>
      </c>
      <c r="E150" s="205" t="s">
        <v>223</v>
      </c>
      <c r="F150" s="206" t="s">
        <v>224</v>
      </c>
      <c r="G150" s="207" t="s">
        <v>166</v>
      </c>
      <c r="H150" s="208">
        <v>446.541</v>
      </c>
      <c r="I150" s="209"/>
      <c r="J150" s="210">
        <f>ROUND(I150*H150,2)</f>
        <v>0</v>
      </c>
      <c r="K150" s="206" t="s">
        <v>167</v>
      </c>
      <c r="L150" s="44"/>
      <c r="M150" s="211" t="s">
        <v>19</v>
      </c>
      <c r="N150" s="212" t="s">
        <v>44</v>
      </c>
      <c r="O150" s="84"/>
      <c r="P150" s="213">
        <f>O150*H150</f>
        <v>0</v>
      </c>
      <c r="Q150" s="213">
        <v>0.00025999999999999998</v>
      </c>
      <c r="R150" s="213">
        <f>Q150*H150</f>
        <v>0.11610065999999999</v>
      </c>
      <c r="S150" s="213">
        <v>0</v>
      </c>
      <c r="T150" s="214">
        <f>S150*H150</f>
        <v>0</v>
      </c>
      <c r="U150" s="38"/>
      <c r="V150" s="38"/>
      <c r="W150" s="38"/>
      <c r="X150" s="38"/>
      <c r="Y150" s="38"/>
      <c r="Z150" s="38"/>
      <c r="AA150" s="38"/>
      <c r="AB150" s="38"/>
      <c r="AC150" s="38"/>
      <c r="AD150" s="38"/>
      <c r="AE150" s="38"/>
      <c r="AR150" s="215" t="s">
        <v>168</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168</v>
      </c>
      <c r="BM150" s="215" t="s">
        <v>225</v>
      </c>
    </row>
    <row r="151" s="13" customFormat="1">
      <c r="A151" s="13"/>
      <c r="B151" s="222"/>
      <c r="C151" s="223"/>
      <c r="D151" s="217" t="s">
        <v>173</v>
      </c>
      <c r="E151" s="224" t="s">
        <v>19</v>
      </c>
      <c r="F151" s="225" t="s">
        <v>226</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173</v>
      </c>
      <c r="AU151" s="231" t="s">
        <v>169</v>
      </c>
      <c r="AV151" s="13" t="s">
        <v>80</v>
      </c>
      <c r="AW151" s="13" t="s">
        <v>33</v>
      </c>
      <c r="AX151" s="13" t="s">
        <v>72</v>
      </c>
      <c r="AY151" s="231" t="s">
        <v>159</v>
      </c>
    </row>
    <row r="152" s="14" customFormat="1">
      <c r="A152" s="14"/>
      <c r="B152" s="232"/>
      <c r="C152" s="233"/>
      <c r="D152" s="217" t="s">
        <v>173</v>
      </c>
      <c r="E152" s="234" t="s">
        <v>19</v>
      </c>
      <c r="F152" s="235" t="s">
        <v>227</v>
      </c>
      <c r="G152" s="233"/>
      <c r="H152" s="236">
        <v>9.4499999999999993</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173</v>
      </c>
      <c r="AU152" s="242" t="s">
        <v>169</v>
      </c>
      <c r="AV152" s="14" t="s">
        <v>169</v>
      </c>
      <c r="AW152" s="14" t="s">
        <v>33</v>
      </c>
      <c r="AX152" s="14" t="s">
        <v>72</v>
      </c>
      <c r="AY152" s="242" t="s">
        <v>159</v>
      </c>
    </row>
    <row r="153" s="13" customFormat="1">
      <c r="A153" s="13"/>
      <c r="B153" s="222"/>
      <c r="C153" s="223"/>
      <c r="D153" s="217" t="s">
        <v>173</v>
      </c>
      <c r="E153" s="224" t="s">
        <v>19</v>
      </c>
      <c r="F153" s="225" t="s">
        <v>228</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173</v>
      </c>
      <c r="AU153" s="231" t="s">
        <v>169</v>
      </c>
      <c r="AV153" s="13" t="s">
        <v>80</v>
      </c>
      <c r="AW153" s="13" t="s">
        <v>33</v>
      </c>
      <c r="AX153" s="13" t="s">
        <v>72</v>
      </c>
      <c r="AY153" s="231" t="s">
        <v>159</v>
      </c>
    </row>
    <row r="154" s="13" customFormat="1">
      <c r="A154" s="13"/>
      <c r="B154" s="222"/>
      <c r="C154" s="223"/>
      <c r="D154" s="217" t="s">
        <v>173</v>
      </c>
      <c r="E154" s="224" t="s">
        <v>19</v>
      </c>
      <c r="F154" s="225" t="s">
        <v>229</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173</v>
      </c>
      <c r="AU154" s="231" t="s">
        <v>169</v>
      </c>
      <c r="AV154" s="13" t="s">
        <v>80</v>
      </c>
      <c r="AW154" s="13" t="s">
        <v>33</v>
      </c>
      <c r="AX154" s="13" t="s">
        <v>72</v>
      </c>
      <c r="AY154" s="231" t="s">
        <v>159</v>
      </c>
    </row>
    <row r="155" s="14" customFormat="1">
      <c r="A155" s="14"/>
      <c r="B155" s="232"/>
      <c r="C155" s="233"/>
      <c r="D155" s="217" t="s">
        <v>173</v>
      </c>
      <c r="E155" s="234" t="s">
        <v>19</v>
      </c>
      <c r="F155" s="235" t="s">
        <v>230</v>
      </c>
      <c r="G155" s="233"/>
      <c r="H155" s="236">
        <v>20.899999999999999</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173</v>
      </c>
      <c r="AU155" s="242" t="s">
        <v>169</v>
      </c>
      <c r="AV155" s="14" t="s">
        <v>169</v>
      </c>
      <c r="AW155" s="14" t="s">
        <v>33</v>
      </c>
      <c r="AX155" s="14" t="s">
        <v>72</v>
      </c>
      <c r="AY155" s="242" t="s">
        <v>159</v>
      </c>
    </row>
    <row r="156" s="14" customFormat="1">
      <c r="A156" s="14"/>
      <c r="B156" s="232"/>
      <c r="C156" s="233"/>
      <c r="D156" s="217" t="s">
        <v>173</v>
      </c>
      <c r="E156" s="234" t="s">
        <v>19</v>
      </c>
      <c r="F156" s="235" t="s">
        <v>231</v>
      </c>
      <c r="G156" s="233"/>
      <c r="H156" s="236">
        <v>9</v>
      </c>
      <c r="I156" s="237"/>
      <c r="J156" s="233"/>
      <c r="K156" s="233"/>
      <c r="L156" s="238"/>
      <c r="M156" s="239"/>
      <c r="N156" s="240"/>
      <c r="O156" s="240"/>
      <c r="P156" s="240"/>
      <c r="Q156" s="240"/>
      <c r="R156" s="240"/>
      <c r="S156" s="240"/>
      <c r="T156" s="241"/>
      <c r="U156" s="14"/>
      <c r="V156" s="14"/>
      <c r="W156" s="14"/>
      <c r="X156" s="14"/>
      <c r="Y156" s="14"/>
      <c r="Z156" s="14"/>
      <c r="AA156" s="14"/>
      <c r="AB156" s="14"/>
      <c r="AC156" s="14"/>
      <c r="AD156" s="14"/>
      <c r="AE156" s="14"/>
      <c r="AT156" s="242" t="s">
        <v>173</v>
      </c>
      <c r="AU156" s="242" t="s">
        <v>169</v>
      </c>
      <c r="AV156" s="14" t="s">
        <v>169</v>
      </c>
      <c r="AW156" s="14" t="s">
        <v>33</v>
      </c>
      <c r="AX156" s="14" t="s">
        <v>72</v>
      </c>
      <c r="AY156" s="242" t="s">
        <v>159</v>
      </c>
    </row>
    <row r="157" s="13" customFormat="1">
      <c r="A157" s="13"/>
      <c r="B157" s="222"/>
      <c r="C157" s="223"/>
      <c r="D157" s="217" t="s">
        <v>173</v>
      </c>
      <c r="E157" s="224" t="s">
        <v>19</v>
      </c>
      <c r="F157" s="225" t="s">
        <v>232</v>
      </c>
      <c r="G157" s="223"/>
      <c r="H157" s="224" t="s">
        <v>19</v>
      </c>
      <c r="I157" s="226"/>
      <c r="J157" s="223"/>
      <c r="K157" s="223"/>
      <c r="L157" s="227"/>
      <c r="M157" s="228"/>
      <c r="N157" s="229"/>
      <c r="O157" s="229"/>
      <c r="P157" s="229"/>
      <c r="Q157" s="229"/>
      <c r="R157" s="229"/>
      <c r="S157" s="229"/>
      <c r="T157" s="230"/>
      <c r="U157" s="13"/>
      <c r="V157" s="13"/>
      <c r="W157" s="13"/>
      <c r="X157" s="13"/>
      <c r="Y157" s="13"/>
      <c r="Z157" s="13"/>
      <c r="AA157" s="13"/>
      <c r="AB157" s="13"/>
      <c r="AC157" s="13"/>
      <c r="AD157" s="13"/>
      <c r="AE157" s="13"/>
      <c r="AT157" s="231" t="s">
        <v>173</v>
      </c>
      <c r="AU157" s="231" t="s">
        <v>169</v>
      </c>
      <c r="AV157" s="13" t="s">
        <v>80</v>
      </c>
      <c r="AW157" s="13" t="s">
        <v>33</v>
      </c>
      <c r="AX157" s="13" t="s">
        <v>72</v>
      </c>
      <c r="AY157" s="231" t="s">
        <v>159</v>
      </c>
    </row>
    <row r="158" s="14" customFormat="1">
      <c r="A158" s="14"/>
      <c r="B158" s="232"/>
      <c r="C158" s="233"/>
      <c r="D158" s="217" t="s">
        <v>173</v>
      </c>
      <c r="E158" s="234" t="s">
        <v>19</v>
      </c>
      <c r="F158" s="235" t="s">
        <v>233</v>
      </c>
      <c r="G158" s="233"/>
      <c r="H158" s="236">
        <v>19</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173</v>
      </c>
      <c r="AU158" s="242" t="s">
        <v>169</v>
      </c>
      <c r="AV158" s="14" t="s">
        <v>169</v>
      </c>
      <c r="AW158" s="14" t="s">
        <v>33</v>
      </c>
      <c r="AX158" s="14" t="s">
        <v>72</v>
      </c>
      <c r="AY158" s="242" t="s">
        <v>159</v>
      </c>
    </row>
    <row r="159" s="13" customFormat="1">
      <c r="A159" s="13"/>
      <c r="B159" s="222"/>
      <c r="C159" s="223"/>
      <c r="D159" s="217" t="s">
        <v>173</v>
      </c>
      <c r="E159" s="224" t="s">
        <v>19</v>
      </c>
      <c r="F159" s="225" t="s">
        <v>228</v>
      </c>
      <c r="G159" s="223"/>
      <c r="H159" s="224" t="s">
        <v>19</v>
      </c>
      <c r="I159" s="226"/>
      <c r="J159" s="223"/>
      <c r="K159" s="223"/>
      <c r="L159" s="227"/>
      <c r="M159" s="228"/>
      <c r="N159" s="229"/>
      <c r="O159" s="229"/>
      <c r="P159" s="229"/>
      <c r="Q159" s="229"/>
      <c r="R159" s="229"/>
      <c r="S159" s="229"/>
      <c r="T159" s="230"/>
      <c r="U159" s="13"/>
      <c r="V159" s="13"/>
      <c r="W159" s="13"/>
      <c r="X159" s="13"/>
      <c r="Y159" s="13"/>
      <c r="Z159" s="13"/>
      <c r="AA159" s="13"/>
      <c r="AB159" s="13"/>
      <c r="AC159" s="13"/>
      <c r="AD159" s="13"/>
      <c r="AE159" s="13"/>
      <c r="AT159" s="231" t="s">
        <v>173</v>
      </c>
      <c r="AU159" s="231" t="s">
        <v>169</v>
      </c>
      <c r="AV159" s="13" t="s">
        <v>80</v>
      </c>
      <c r="AW159" s="13" t="s">
        <v>33</v>
      </c>
      <c r="AX159" s="13" t="s">
        <v>72</v>
      </c>
      <c r="AY159" s="231" t="s">
        <v>159</v>
      </c>
    </row>
    <row r="160" s="13" customFormat="1">
      <c r="A160" s="13"/>
      <c r="B160" s="222"/>
      <c r="C160" s="223"/>
      <c r="D160" s="217" t="s">
        <v>173</v>
      </c>
      <c r="E160" s="224" t="s">
        <v>19</v>
      </c>
      <c r="F160" s="225" t="s">
        <v>229</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173</v>
      </c>
      <c r="AU160" s="231" t="s">
        <v>169</v>
      </c>
      <c r="AV160" s="13" t="s">
        <v>80</v>
      </c>
      <c r="AW160" s="13" t="s">
        <v>33</v>
      </c>
      <c r="AX160" s="13" t="s">
        <v>72</v>
      </c>
      <c r="AY160" s="231" t="s">
        <v>159</v>
      </c>
    </row>
    <row r="161" s="14" customFormat="1">
      <c r="A161" s="14"/>
      <c r="B161" s="232"/>
      <c r="C161" s="233"/>
      <c r="D161" s="217" t="s">
        <v>173</v>
      </c>
      <c r="E161" s="234" t="s">
        <v>19</v>
      </c>
      <c r="F161" s="235" t="s">
        <v>234</v>
      </c>
      <c r="G161" s="233"/>
      <c r="H161" s="236">
        <v>31.350000000000001</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173</v>
      </c>
      <c r="AU161" s="242" t="s">
        <v>169</v>
      </c>
      <c r="AV161" s="14" t="s">
        <v>169</v>
      </c>
      <c r="AW161" s="14" t="s">
        <v>33</v>
      </c>
      <c r="AX161" s="14" t="s">
        <v>72</v>
      </c>
      <c r="AY161" s="242" t="s">
        <v>159</v>
      </c>
    </row>
    <row r="162" s="13" customFormat="1">
      <c r="A162" s="13"/>
      <c r="B162" s="222"/>
      <c r="C162" s="223"/>
      <c r="D162" s="217" t="s">
        <v>173</v>
      </c>
      <c r="E162" s="224" t="s">
        <v>19</v>
      </c>
      <c r="F162" s="225" t="s">
        <v>232</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173</v>
      </c>
      <c r="AU162" s="231" t="s">
        <v>169</v>
      </c>
      <c r="AV162" s="13" t="s">
        <v>80</v>
      </c>
      <c r="AW162" s="13" t="s">
        <v>33</v>
      </c>
      <c r="AX162" s="13" t="s">
        <v>72</v>
      </c>
      <c r="AY162" s="231" t="s">
        <v>159</v>
      </c>
    </row>
    <row r="163" s="14" customFormat="1">
      <c r="A163" s="14"/>
      <c r="B163" s="232"/>
      <c r="C163" s="233"/>
      <c r="D163" s="217" t="s">
        <v>173</v>
      </c>
      <c r="E163" s="234" t="s">
        <v>19</v>
      </c>
      <c r="F163" s="235" t="s">
        <v>235</v>
      </c>
      <c r="G163" s="233"/>
      <c r="H163" s="236">
        <v>28.5</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173</v>
      </c>
      <c r="AU163" s="242" t="s">
        <v>169</v>
      </c>
      <c r="AV163" s="14" t="s">
        <v>169</v>
      </c>
      <c r="AW163" s="14" t="s">
        <v>33</v>
      </c>
      <c r="AX163" s="14" t="s">
        <v>72</v>
      </c>
      <c r="AY163" s="242" t="s">
        <v>159</v>
      </c>
    </row>
    <row r="164" s="13" customFormat="1">
      <c r="A164" s="13"/>
      <c r="B164" s="222"/>
      <c r="C164" s="223"/>
      <c r="D164" s="217" t="s">
        <v>173</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173</v>
      </c>
      <c r="AU164" s="231" t="s">
        <v>169</v>
      </c>
      <c r="AV164" s="13" t="s">
        <v>80</v>
      </c>
      <c r="AW164" s="13" t="s">
        <v>33</v>
      </c>
      <c r="AX164" s="13" t="s">
        <v>72</v>
      </c>
      <c r="AY164" s="231" t="s">
        <v>159</v>
      </c>
    </row>
    <row r="165" s="14" customFormat="1">
      <c r="A165" s="14"/>
      <c r="B165" s="232"/>
      <c r="C165" s="233"/>
      <c r="D165" s="217" t="s">
        <v>173</v>
      </c>
      <c r="E165" s="234" t="s">
        <v>19</v>
      </c>
      <c r="F165" s="235" t="s">
        <v>236</v>
      </c>
      <c r="G165" s="233"/>
      <c r="H165" s="236">
        <v>146.30000000000001</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173</v>
      </c>
      <c r="AU165" s="242" t="s">
        <v>169</v>
      </c>
      <c r="AV165" s="14" t="s">
        <v>169</v>
      </c>
      <c r="AW165" s="14" t="s">
        <v>33</v>
      </c>
      <c r="AX165" s="14" t="s">
        <v>72</v>
      </c>
      <c r="AY165" s="242" t="s">
        <v>159</v>
      </c>
    </row>
    <row r="166" s="13" customFormat="1">
      <c r="A166" s="13"/>
      <c r="B166" s="222"/>
      <c r="C166" s="223"/>
      <c r="D166" s="217" t="s">
        <v>173</v>
      </c>
      <c r="E166" s="224" t="s">
        <v>19</v>
      </c>
      <c r="F166" s="225" t="s">
        <v>232</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173</v>
      </c>
      <c r="AU166" s="231" t="s">
        <v>169</v>
      </c>
      <c r="AV166" s="13" t="s">
        <v>80</v>
      </c>
      <c r="AW166" s="13" t="s">
        <v>33</v>
      </c>
      <c r="AX166" s="13" t="s">
        <v>72</v>
      </c>
      <c r="AY166" s="231" t="s">
        <v>159</v>
      </c>
    </row>
    <row r="167" s="14" customFormat="1">
      <c r="A167" s="14"/>
      <c r="B167" s="232"/>
      <c r="C167" s="233"/>
      <c r="D167" s="217" t="s">
        <v>173</v>
      </c>
      <c r="E167" s="234" t="s">
        <v>19</v>
      </c>
      <c r="F167" s="235" t="s">
        <v>237</v>
      </c>
      <c r="G167" s="233"/>
      <c r="H167" s="236">
        <v>133</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72</v>
      </c>
      <c r="AY167" s="242" t="s">
        <v>159</v>
      </c>
    </row>
    <row r="168" s="13" customFormat="1">
      <c r="A168" s="13"/>
      <c r="B168" s="222"/>
      <c r="C168" s="223"/>
      <c r="D168" s="217" t="s">
        <v>173</v>
      </c>
      <c r="E168" s="224" t="s">
        <v>19</v>
      </c>
      <c r="F168" s="225" t="s">
        <v>238</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173</v>
      </c>
      <c r="AU168" s="231" t="s">
        <v>169</v>
      </c>
      <c r="AV168" s="13" t="s">
        <v>80</v>
      </c>
      <c r="AW168" s="13" t="s">
        <v>33</v>
      </c>
      <c r="AX168" s="13" t="s">
        <v>72</v>
      </c>
      <c r="AY168" s="231" t="s">
        <v>159</v>
      </c>
    </row>
    <row r="169" s="14" customFormat="1">
      <c r="A169" s="14"/>
      <c r="B169" s="232"/>
      <c r="C169" s="233"/>
      <c r="D169" s="217" t="s">
        <v>173</v>
      </c>
      <c r="E169" s="234" t="s">
        <v>19</v>
      </c>
      <c r="F169" s="235" t="s">
        <v>239</v>
      </c>
      <c r="G169" s="233"/>
      <c r="H169" s="236">
        <v>-21.600000000000001</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4" customFormat="1">
      <c r="A170" s="14"/>
      <c r="B170" s="232"/>
      <c r="C170" s="233"/>
      <c r="D170" s="217" t="s">
        <v>173</v>
      </c>
      <c r="E170" s="234" t="s">
        <v>19</v>
      </c>
      <c r="F170" s="235" t="s">
        <v>240</v>
      </c>
      <c r="G170" s="233"/>
      <c r="H170" s="236">
        <v>-16.199999999999999</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173</v>
      </c>
      <c r="AU170" s="242" t="s">
        <v>169</v>
      </c>
      <c r="AV170" s="14" t="s">
        <v>169</v>
      </c>
      <c r="AW170" s="14" t="s">
        <v>33</v>
      </c>
      <c r="AX170" s="14" t="s">
        <v>72</v>
      </c>
      <c r="AY170" s="242" t="s">
        <v>159</v>
      </c>
    </row>
    <row r="171" s="14" customFormat="1">
      <c r="A171" s="14"/>
      <c r="B171" s="232"/>
      <c r="C171" s="233"/>
      <c r="D171" s="217" t="s">
        <v>173</v>
      </c>
      <c r="E171" s="234" t="s">
        <v>19</v>
      </c>
      <c r="F171" s="235" t="s">
        <v>241</v>
      </c>
      <c r="G171" s="233"/>
      <c r="H171" s="236">
        <v>-1.6499999999999999</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173</v>
      </c>
      <c r="AU171" s="242" t="s">
        <v>169</v>
      </c>
      <c r="AV171" s="14" t="s">
        <v>169</v>
      </c>
      <c r="AW171" s="14" t="s">
        <v>33</v>
      </c>
      <c r="AX171" s="14" t="s">
        <v>72</v>
      </c>
      <c r="AY171" s="242" t="s">
        <v>159</v>
      </c>
    </row>
    <row r="172" s="14" customFormat="1">
      <c r="A172" s="14"/>
      <c r="B172" s="232"/>
      <c r="C172" s="233"/>
      <c r="D172" s="217" t="s">
        <v>173</v>
      </c>
      <c r="E172" s="234" t="s">
        <v>19</v>
      </c>
      <c r="F172" s="235" t="s">
        <v>242</v>
      </c>
      <c r="G172" s="233"/>
      <c r="H172" s="236">
        <v>-0.64000000000000001</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173</v>
      </c>
      <c r="AU172" s="242" t="s">
        <v>169</v>
      </c>
      <c r="AV172" s="14" t="s">
        <v>169</v>
      </c>
      <c r="AW172" s="14" t="s">
        <v>33</v>
      </c>
      <c r="AX172" s="14" t="s">
        <v>72</v>
      </c>
      <c r="AY172" s="242" t="s">
        <v>159</v>
      </c>
    </row>
    <row r="173" s="14" customFormat="1">
      <c r="A173" s="14"/>
      <c r="B173" s="232"/>
      <c r="C173" s="233"/>
      <c r="D173" s="217" t="s">
        <v>173</v>
      </c>
      <c r="E173" s="234" t="s">
        <v>19</v>
      </c>
      <c r="F173" s="235" t="s">
        <v>243</v>
      </c>
      <c r="G173" s="233"/>
      <c r="H173" s="236">
        <v>-1.9550000000000001</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72</v>
      </c>
      <c r="AY173" s="242" t="s">
        <v>159</v>
      </c>
    </row>
    <row r="174" s="14" customFormat="1">
      <c r="A174" s="14"/>
      <c r="B174" s="232"/>
      <c r="C174" s="233"/>
      <c r="D174" s="217" t="s">
        <v>173</v>
      </c>
      <c r="E174" s="234" t="s">
        <v>19</v>
      </c>
      <c r="F174" s="235" t="s">
        <v>244</v>
      </c>
      <c r="G174" s="233"/>
      <c r="H174" s="236">
        <v>-0.88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173</v>
      </c>
      <c r="AU174" s="242" t="s">
        <v>169</v>
      </c>
      <c r="AV174" s="14" t="s">
        <v>169</v>
      </c>
      <c r="AW174" s="14" t="s">
        <v>33</v>
      </c>
      <c r="AX174" s="14" t="s">
        <v>72</v>
      </c>
      <c r="AY174" s="242" t="s">
        <v>159</v>
      </c>
    </row>
    <row r="175" s="13" customFormat="1">
      <c r="A175" s="13"/>
      <c r="B175" s="222"/>
      <c r="C175" s="223"/>
      <c r="D175" s="217" t="s">
        <v>173</v>
      </c>
      <c r="E175" s="224" t="s">
        <v>19</v>
      </c>
      <c r="F175" s="225" t="s">
        <v>245</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173</v>
      </c>
      <c r="AU175" s="231" t="s">
        <v>169</v>
      </c>
      <c r="AV175" s="13" t="s">
        <v>80</v>
      </c>
      <c r="AW175" s="13" t="s">
        <v>33</v>
      </c>
      <c r="AX175" s="13" t="s">
        <v>72</v>
      </c>
      <c r="AY175" s="231" t="s">
        <v>159</v>
      </c>
    </row>
    <row r="176" s="14" customFormat="1">
      <c r="A176" s="14"/>
      <c r="B176" s="232"/>
      <c r="C176" s="233"/>
      <c r="D176" s="217" t="s">
        <v>173</v>
      </c>
      <c r="E176" s="234" t="s">
        <v>19</v>
      </c>
      <c r="F176" s="235" t="s">
        <v>246</v>
      </c>
      <c r="G176" s="233"/>
      <c r="H176" s="236">
        <v>17.640000000000001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173</v>
      </c>
      <c r="AU176" s="242" t="s">
        <v>169</v>
      </c>
      <c r="AV176" s="14" t="s">
        <v>169</v>
      </c>
      <c r="AW176" s="14" t="s">
        <v>33</v>
      </c>
      <c r="AX176" s="14" t="s">
        <v>72</v>
      </c>
      <c r="AY176" s="242" t="s">
        <v>159</v>
      </c>
    </row>
    <row r="177" s="14" customFormat="1">
      <c r="A177" s="14"/>
      <c r="B177" s="232"/>
      <c r="C177" s="233"/>
      <c r="D177" s="217" t="s">
        <v>173</v>
      </c>
      <c r="E177" s="234" t="s">
        <v>19</v>
      </c>
      <c r="F177" s="235" t="s">
        <v>247</v>
      </c>
      <c r="G177" s="233"/>
      <c r="H177" s="236">
        <v>10.08</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173</v>
      </c>
      <c r="AU177" s="242" t="s">
        <v>169</v>
      </c>
      <c r="AV177" s="14" t="s">
        <v>169</v>
      </c>
      <c r="AW177" s="14" t="s">
        <v>33</v>
      </c>
      <c r="AX177" s="14" t="s">
        <v>72</v>
      </c>
      <c r="AY177" s="242" t="s">
        <v>159</v>
      </c>
    </row>
    <row r="178" s="14" customFormat="1">
      <c r="A178" s="14"/>
      <c r="B178" s="232"/>
      <c r="C178" s="233"/>
      <c r="D178" s="217" t="s">
        <v>173</v>
      </c>
      <c r="E178" s="234" t="s">
        <v>19</v>
      </c>
      <c r="F178" s="235" t="s">
        <v>248</v>
      </c>
      <c r="G178" s="233"/>
      <c r="H178" s="236">
        <v>2.4849999999999999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173</v>
      </c>
      <c r="AU178" s="242" t="s">
        <v>169</v>
      </c>
      <c r="AV178" s="14" t="s">
        <v>169</v>
      </c>
      <c r="AW178" s="14" t="s">
        <v>33</v>
      </c>
      <c r="AX178" s="14" t="s">
        <v>72</v>
      </c>
      <c r="AY178" s="242" t="s">
        <v>159</v>
      </c>
    </row>
    <row r="179" s="14" customFormat="1">
      <c r="A179" s="14"/>
      <c r="B179" s="232"/>
      <c r="C179" s="233"/>
      <c r="D179" s="217" t="s">
        <v>173</v>
      </c>
      <c r="E179" s="234" t="s">
        <v>19</v>
      </c>
      <c r="F179" s="235" t="s">
        <v>249</v>
      </c>
      <c r="G179" s="233"/>
      <c r="H179" s="236">
        <v>1.3999999999999999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173</v>
      </c>
      <c r="AU179" s="242" t="s">
        <v>169</v>
      </c>
      <c r="AV179" s="14" t="s">
        <v>169</v>
      </c>
      <c r="AW179" s="14" t="s">
        <v>33</v>
      </c>
      <c r="AX179" s="14" t="s">
        <v>72</v>
      </c>
      <c r="AY179" s="242" t="s">
        <v>159</v>
      </c>
    </row>
    <row r="180" s="14" customFormat="1">
      <c r="A180" s="14"/>
      <c r="B180" s="232"/>
      <c r="C180" s="233"/>
      <c r="D180" s="217" t="s">
        <v>173</v>
      </c>
      <c r="E180" s="234" t="s">
        <v>19</v>
      </c>
      <c r="F180" s="235" t="s">
        <v>250</v>
      </c>
      <c r="G180" s="233"/>
      <c r="H180" s="236">
        <v>1.9079999999999999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173</v>
      </c>
      <c r="AU180" s="242" t="s">
        <v>169</v>
      </c>
      <c r="AV180" s="14" t="s">
        <v>169</v>
      </c>
      <c r="AW180" s="14" t="s">
        <v>33</v>
      </c>
      <c r="AX180" s="14" t="s">
        <v>72</v>
      </c>
      <c r="AY180" s="242" t="s">
        <v>159</v>
      </c>
    </row>
    <row r="181" s="14" customFormat="1">
      <c r="A181" s="14"/>
      <c r="B181" s="232"/>
      <c r="C181" s="233"/>
      <c r="D181" s="217" t="s">
        <v>173</v>
      </c>
      <c r="E181" s="234" t="s">
        <v>19</v>
      </c>
      <c r="F181" s="235" t="s">
        <v>251</v>
      </c>
      <c r="G181" s="233"/>
      <c r="H181" s="236">
        <v>1.05</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173</v>
      </c>
      <c r="AU181" s="242" t="s">
        <v>169</v>
      </c>
      <c r="AV181" s="14" t="s">
        <v>169</v>
      </c>
      <c r="AW181" s="14" t="s">
        <v>33</v>
      </c>
      <c r="AX181" s="14" t="s">
        <v>72</v>
      </c>
      <c r="AY181" s="242" t="s">
        <v>159</v>
      </c>
    </row>
    <row r="182" s="13" customFormat="1">
      <c r="A182" s="13"/>
      <c r="B182" s="222"/>
      <c r="C182" s="223"/>
      <c r="D182" s="217" t="s">
        <v>173</v>
      </c>
      <c r="E182" s="224" t="s">
        <v>19</v>
      </c>
      <c r="F182" s="225" t="s">
        <v>252</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173</v>
      </c>
      <c r="AU182" s="231" t="s">
        <v>169</v>
      </c>
      <c r="AV182" s="13" t="s">
        <v>80</v>
      </c>
      <c r="AW182" s="13" t="s">
        <v>33</v>
      </c>
      <c r="AX182" s="13" t="s">
        <v>72</v>
      </c>
      <c r="AY182" s="231" t="s">
        <v>159</v>
      </c>
    </row>
    <row r="183" s="14" customFormat="1">
      <c r="A183" s="14"/>
      <c r="B183" s="232"/>
      <c r="C183" s="233"/>
      <c r="D183" s="217" t="s">
        <v>173</v>
      </c>
      <c r="E183" s="234" t="s">
        <v>19</v>
      </c>
      <c r="F183" s="235" t="s">
        <v>253</v>
      </c>
      <c r="G183" s="233"/>
      <c r="H183" s="236">
        <v>5.04</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72</v>
      </c>
      <c r="AY183" s="242" t="s">
        <v>159</v>
      </c>
    </row>
    <row r="184" s="14" customFormat="1">
      <c r="A184" s="14"/>
      <c r="B184" s="232"/>
      <c r="C184" s="233"/>
      <c r="D184" s="217" t="s">
        <v>173</v>
      </c>
      <c r="E184" s="234" t="s">
        <v>19</v>
      </c>
      <c r="F184" s="235" t="s">
        <v>254</v>
      </c>
      <c r="G184" s="233"/>
      <c r="H184" s="236">
        <v>3.7799999999999998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173</v>
      </c>
      <c r="AU184" s="242" t="s">
        <v>169</v>
      </c>
      <c r="AV184" s="14" t="s">
        <v>169</v>
      </c>
      <c r="AW184" s="14" t="s">
        <v>33</v>
      </c>
      <c r="AX184" s="14" t="s">
        <v>72</v>
      </c>
      <c r="AY184" s="242" t="s">
        <v>159</v>
      </c>
    </row>
    <row r="185" s="14" customFormat="1">
      <c r="A185" s="14"/>
      <c r="B185" s="232"/>
      <c r="C185" s="233"/>
      <c r="D185" s="217" t="s">
        <v>173</v>
      </c>
      <c r="E185" s="234" t="s">
        <v>19</v>
      </c>
      <c r="F185" s="235" t="s">
        <v>255</v>
      </c>
      <c r="G185" s="233"/>
      <c r="H185" s="236">
        <v>0.38500000000000001</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173</v>
      </c>
      <c r="AU185" s="242" t="s">
        <v>169</v>
      </c>
      <c r="AV185" s="14" t="s">
        <v>169</v>
      </c>
      <c r="AW185" s="14" t="s">
        <v>33</v>
      </c>
      <c r="AX185" s="14" t="s">
        <v>72</v>
      </c>
      <c r="AY185" s="242" t="s">
        <v>159</v>
      </c>
    </row>
    <row r="186" s="14" customFormat="1">
      <c r="A186" s="14"/>
      <c r="B186" s="232"/>
      <c r="C186" s="233"/>
      <c r="D186" s="217" t="s">
        <v>173</v>
      </c>
      <c r="E186" s="234" t="s">
        <v>19</v>
      </c>
      <c r="F186" s="235" t="s">
        <v>256</v>
      </c>
      <c r="G186" s="233"/>
      <c r="H186" s="236">
        <v>0.28000000000000003</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33</v>
      </c>
      <c r="AX186" s="14" t="s">
        <v>72</v>
      </c>
      <c r="AY186" s="242" t="s">
        <v>159</v>
      </c>
    </row>
    <row r="187" s="14" customFormat="1">
      <c r="A187" s="14"/>
      <c r="B187" s="232"/>
      <c r="C187" s="233"/>
      <c r="D187" s="217" t="s">
        <v>173</v>
      </c>
      <c r="E187" s="234" t="s">
        <v>19</v>
      </c>
      <c r="F187" s="235" t="s">
        <v>257</v>
      </c>
      <c r="G187" s="233"/>
      <c r="H187" s="236">
        <v>0.29799999999999999</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33</v>
      </c>
      <c r="AX187" s="14" t="s">
        <v>72</v>
      </c>
      <c r="AY187" s="242" t="s">
        <v>159</v>
      </c>
    </row>
    <row r="188" s="14" customFormat="1">
      <c r="A188" s="14"/>
      <c r="B188" s="232"/>
      <c r="C188" s="233"/>
      <c r="D188" s="217" t="s">
        <v>173</v>
      </c>
      <c r="E188" s="234" t="s">
        <v>19</v>
      </c>
      <c r="F188" s="235" t="s">
        <v>258</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173</v>
      </c>
      <c r="AU188" s="242" t="s">
        <v>169</v>
      </c>
      <c r="AV188" s="14" t="s">
        <v>169</v>
      </c>
      <c r="AW188" s="14" t="s">
        <v>33</v>
      </c>
      <c r="AX188" s="14" t="s">
        <v>72</v>
      </c>
      <c r="AY188" s="242" t="s">
        <v>159</v>
      </c>
    </row>
    <row r="189" s="13" customFormat="1">
      <c r="A189" s="13"/>
      <c r="B189" s="222"/>
      <c r="C189" s="223"/>
      <c r="D189" s="217" t="s">
        <v>173</v>
      </c>
      <c r="E189" s="224" t="s">
        <v>19</v>
      </c>
      <c r="F189" s="225" t="s">
        <v>259</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173</v>
      </c>
      <c r="AU189" s="231" t="s">
        <v>169</v>
      </c>
      <c r="AV189" s="13" t="s">
        <v>80</v>
      </c>
      <c r="AW189" s="13" t="s">
        <v>33</v>
      </c>
      <c r="AX189" s="13" t="s">
        <v>72</v>
      </c>
      <c r="AY189" s="231" t="s">
        <v>159</v>
      </c>
    </row>
    <row r="190" s="14" customFormat="1">
      <c r="A190" s="14"/>
      <c r="B190" s="232"/>
      <c r="C190" s="233"/>
      <c r="D190" s="217" t="s">
        <v>173</v>
      </c>
      <c r="E190" s="234" t="s">
        <v>19</v>
      </c>
      <c r="F190" s="235" t="s">
        <v>260</v>
      </c>
      <c r="G190" s="233"/>
      <c r="H190" s="236">
        <v>5.04</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173</v>
      </c>
      <c r="AU190" s="242" t="s">
        <v>169</v>
      </c>
      <c r="AV190" s="14" t="s">
        <v>169</v>
      </c>
      <c r="AW190" s="14" t="s">
        <v>33</v>
      </c>
      <c r="AX190" s="14" t="s">
        <v>72</v>
      </c>
      <c r="AY190" s="242" t="s">
        <v>159</v>
      </c>
    </row>
    <row r="191" s="14" customFormat="1">
      <c r="A191" s="14"/>
      <c r="B191" s="232"/>
      <c r="C191" s="233"/>
      <c r="D191" s="217" t="s">
        <v>173</v>
      </c>
      <c r="E191" s="234" t="s">
        <v>19</v>
      </c>
      <c r="F191" s="235" t="s">
        <v>261</v>
      </c>
      <c r="G191" s="233"/>
      <c r="H191" s="236">
        <v>4.8600000000000003</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173</v>
      </c>
      <c r="AU191" s="242" t="s">
        <v>169</v>
      </c>
      <c r="AV191" s="14" t="s">
        <v>169</v>
      </c>
      <c r="AW191" s="14" t="s">
        <v>33</v>
      </c>
      <c r="AX191" s="14" t="s">
        <v>72</v>
      </c>
      <c r="AY191" s="242" t="s">
        <v>159</v>
      </c>
    </row>
    <row r="192" s="13" customFormat="1">
      <c r="A192" s="13"/>
      <c r="B192" s="222"/>
      <c r="C192" s="223"/>
      <c r="D192" s="217" t="s">
        <v>173</v>
      </c>
      <c r="E192" s="224" t="s">
        <v>19</v>
      </c>
      <c r="F192" s="225" t="s">
        <v>183</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173</v>
      </c>
      <c r="AU192" s="231" t="s">
        <v>169</v>
      </c>
      <c r="AV192" s="13" t="s">
        <v>80</v>
      </c>
      <c r="AW192" s="13" t="s">
        <v>33</v>
      </c>
      <c r="AX192" s="13" t="s">
        <v>72</v>
      </c>
      <c r="AY192" s="231" t="s">
        <v>159</v>
      </c>
    </row>
    <row r="193" s="14" customFormat="1">
      <c r="A193" s="14"/>
      <c r="B193" s="232"/>
      <c r="C193" s="233"/>
      <c r="D193" s="217" t="s">
        <v>173</v>
      </c>
      <c r="E193" s="234" t="s">
        <v>19</v>
      </c>
      <c r="F193" s="235" t="s">
        <v>262</v>
      </c>
      <c r="G193" s="233"/>
      <c r="H193" s="236">
        <v>1.44</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173</v>
      </c>
      <c r="AU193" s="242" t="s">
        <v>169</v>
      </c>
      <c r="AV193" s="14" t="s">
        <v>169</v>
      </c>
      <c r="AW193" s="14" t="s">
        <v>33</v>
      </c>
      <c r="AX193" s="14" t="s">
        <v>72</v>
      </c>
      <c r="AY193" s="242" t="s">
        <v>159</v>
      </c>
    </row>
    <row r="194" s="13" customFormat="1">
      <c r="A194" s="13"/>
      <c r="B194" s="222"/>
      <c r="C194" s="223"/>
      <c r="D194" s="217" t="s">
        <v>173</v>
      </c>
      <c r="E194" s="224" t="s">
        <v>19</v>
      </c>
      <c r="F194" s="225" t="s">
        <v>263</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173</v>
      </c>
      <c r="AU194" s="231" t="s">
        <v>169</v>
      </c>
      <c r="AV194" s="13" t="s">
        <v>80</v>
      </c>
      <c r="AW194" s="13" t="s">
        <v>33</v>
      </c>
      <c r="AX194" s="13" t="s">
        <v>72</v>
      </c>
      <c r="AY194" s="231" t="s">
        <v>159</v>
      </c>
    </row>
    <row r="195" s="14" customFormat="1">
      <c r="A195" s="14"/>
      <c r="B195" s="232"/>
      <c r="C195" s="233"/>
      <c r="D195" s="217" t="s">
        <v>173</v>
      </c>
      <c r="E195" s="234" t="s">
        <v>19</v>
      </c>
      <c r="F195" s="235" t="s">
        <v>264</v>
      </c>
      <c r="G195" s="233"/>
      <c r="H195" s="236">
        <v>36</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173</v>
      </c>
      <c r="AU195" s="242" t="s">
        <v>169</v>
      </c>
      <c r="AV195" s="14" t="s">
        <v>169</v>
      </c>
      <c r="AW195" s="14" t="s">
        <v>33</v>
      </c>
      <c r="AX195" s="14" t="s">
        <v>72</v>
      </c>
      <c r="AY195" s="242" t="s">
        <v>159</v>
      </c>
    </row>
    <row r="196" s="15" customFormat="1">
      <c r="A196" s="15"/>
      <c r="B196" s="243"/>
      <c r="C196" s="244"/>
      <c r="D196" s="217" t="s">
        <v>173</v>
      </c>
      <c r="E196" s="245" t="s">
        <v>19</v>
      </c>
      <c r="F196" s="246" t="s">
        <v>177</v>
      </c>
      <c r="G196" s="244"/>
      <c r="H196" s="247">
        <v>446.541</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173</v>
      </c>
      <c r="AU196" s="253" t="s">
        <v>169</v>
      </c>
      <c r="AV196" s="15" t="s">
        <v>168</v>
      </c>
      <c r="AW196" s="15" t="s">
        <v>33</v>
      </c>
      <c r="AX196" s="15" t="s">
        <v>80</v>
      </c>
      <c r="AY196" s="253" t="s">
        <v>159</v>
      </c>
    </row>
    <row r="197" s="2" customFormat="1" ht="24.15" customHeight="1">
      <c r="A197" s="38"/>
      <c r="B197" s="39"/>
      <c r="C197" s="204" t="s">
        <v>103</v>
      </c>
      <c r="D197" s="204" t="s">
        <v>163</v>
      </c>
      <c r="E197" s="205" t="s">
        <v>265</v>
      </c>
      <c r="F197" s="206" t="s">
        <v>266</v>
      </c>
      <c r="G197" s="207" t="s">
        <v>166</v>
      </c>
      <c r="H197" s="208">
        <v>375.351</v>
      </c>
      <c r="I197" s="209"/>
      <c r="J197" s="210">
        <f>ROUND(I197*H197,2)</f>
        <v>0</v>
      </c>
      <c r="K197" s="206" t="s">
        <v>167</v>
      </c>
      <c r="L197" s="44"/>
      <c r="M197" s="211" t="s">
        <v>19</v>
      </c>
      <c r="N197" s="212" t="s">
        <v>44</v>
      </c>
      <c r="O197" s="84"/>
      <c r="P197" s="213">
        <f>O197*H197</f>
        <v>0</v>
      </c>
      <c r="Q197" s="213">
        <v>0.0054599999999999996</v>
      </c>
      <c r="R197" s="213">
        <f>Q197*H197</f>
        <v>2.0494164599999998</v>
      </c>
      <c r="S197" s="213">
        <v>0</v>
      </c>
      <c r="T197" s="214">
        <f>S197*H197</f>
        <v>0</v>
      </c>
      <c r="U197" s="38"/>
      <c r="V197" s="38"/>
      <c r="W197" s="38"/>
      <c r="X197" s="38"/>
      <c r="Y197" s="38"/>
      <c r="Z197" s="38"/>
      <c r="AA197" s="38"/>
      <c r="AB197" s="38"/>
      <c r="AC197" s="38"/>
      <c r="AD197" s="38"/>
      <c r="AE197" s="38"/>
      <c r="AR197" s="215" t="s">
        <v>168</v>
      </c>
      <c r="AT197" s="215" t="s">
        <v>163</v>
      </c>
      <c r="AU197" s="215" t="s">
        <v>169</v>
      </c>
      <c r="AY197" s="17" t="s">
        <v>159</v>
      </c>
      <c r="BE197" s="216">
        <f>IF(N197="základní",J197,0)</f>
        <v>0</v>
      </c>
      <c r="BF197" s="216">
        <f>IF(N197="snížená",J197,0)</f>
        <v>0</v>
      </c>
      <c r="BG197" s="216">
        <f>IF(N197="zákl. přenesená",J197,0)</f>
        <v>0</v>
      </c>
      <c r="BH197" s="216">
        <f>IF(N197="sníž. přenesená",J197,0)</f>
        <v>0</v>
      </c>
      <c r="BI197" s="216">
        <f>IF(N197="nulová",J197,0)</f>
        <v>0</v>
      </c>
      <c r="BJ197" s="17" t="s">
        <v>169</v>
      </c>
      <c r="BK197" s="216">
        <f>ROUND(I197*H197,2)</f>
        <v>0</v>
      </c>
      <c r="BL197" s="17" t="s">
        <v>168</v>
      </c>
      <c r="BM197" s="215" t="s">
        <v>267</v>
      </c>
    </row>
    <row r="198" s="2" customFormat="1">
      <c r="A198" s="38"/>
      <c r="B198" s="39"/>
      <c r="C198" s="40"/>
      <c r="D198" s="217" t="s">
        <v>171</v>
      </c>
      <c r="E198" s="40"/>
      <c r="F198" s="218" t="s">
        <v>268</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171</v>
      </c>
      <c r="AU198" s="17" t="s">
        <v>169</v>
      </c>
    </row>
    <row r="199" s="13" customFormat="1">
      <c r="A199" s="13"/>
      <c r="B199" s="222"/>
      <c r="C199" s="223"/>
      <c r="D199" s="217" t="s">
        <v>173</v>
      </c>
      <c r="E199" s="224" t="s">
        <v>19</v>
      </c>
      <c r="F199" s="225" t="s">
        <v>226</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173</v>
      </c>
      <c r="AU199" s="231" t="s">
        <v>169</v>
      </c>
      <c r="AV199" s="13" t="s">
        <v>80</v>
      </c>
      <c r="AW199" s="13" t="s">
        <v>33</v>
      </c>
      <c r="AX199" s="13" t="s">
        <v>72</v>
      </c>
      <c r="AY199" s="231" t="s">
        <v>159</v>
      </c>
    </row>
    <row r="200" s="14" customFormat="1">
      <c r="A200" s="14"/>
      <c r="B200" s="232"/>
      <c r="C200" s="233"/>
      <c r="D200" s="217" t="s">
        <v>173</v>
      </c>
      <c r="E200" s="234" t="s">
        <v>19</v>
      </c>
      <c r="F200" s="235" t="s">
        <v>227</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173</v>
      </c>
      <c r="AU200" s="242" t="s">
        <v>169</v>
      </c>
      <c r="AV200" s="14" t="s">
        <v>169</v>
      </c>
      <c r="AW200" s="14" t="s">
        <v>33</v>
      </c>
      <c r="AX200" s="14" t="s">
        <v>72</v>
      </c>
      <c r="AY200" s="242" t="s">
        <v>159</v>
      </c>
    </row>
    <row r="201" s="13" customFormat="1">
      <c r="A201" s="13"/>
      <c r="B201" s="222"/>
      <c r="C201" s="223"/>
      <c r="D201" s="217" t="s">
        <v>173</v>
      </c>
      <c r="E201" s="224" t="s">
        <v>19</v>
      </c>
      <c r="F201" s="225" t="s">
        <v>228</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173</v>
      </c>
      <c r="AU201" s="231" t="s">
        <v>169</v>
      </c>
      <c r="AV201" s="13" t="s">
        <v>80</v>
      </c>
      <c r="AW201" s="13" t="s">
        <v>33</v>
      </c>
      <c r="AX201" s="13" t="s">
        <v>72</v>
      </c>
      <c r="AY201" s="231" t="s">
        <v>159</v>
      </c>
    </row>
    <row r="202" s="13" customFormat="1">
      <c r="A202" s="13"/>
      <c r="B202" s="222"/>
      <c r="C202" s="223"/>
      <c r="D202" s="217" t="s">
        <v>173</v>
      </c>
      <c r="E202" s="224" t="s">
        <v>19</v>
      </c>
      <c r="F202" s="225" t="s">
        <v>229</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173</v>
      </c>
      <c r="AU202" s="231" t="s">
        <v>169</v>
      </c>
      <c r="AV202" s="13" t="s">
        <v>80</v>
      </c>
      <c r="AW202" s="13" t="s">
        <v>33</v>
      </c>
      <c r="AX202" s="13" t="s">
        <v>72</v>
      </c>
      <c r="AY202" s="231" t="s">
        <v>159</v>
      </c>
    </row>
    <row r="203" s="14" customFormat="1">
      <c r="A203" s="14"/>
      <c r="B203" s="232"/>
      <c r="C203" s="233"/>
      <c r="D203" s="217" t="s">
        <v>173</v>
      </c>
      <c r="E203" s="234" t="s">
        <v>19</v>
      </c>
      <c r="F203" s="235" t="s">
        <v>230</v>
      </c>
      <c r="G203" s="233"/>
      <c r="H203" s="236">
        <v>20.899999999999999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173</v>
      </c>
      <c r="AU203" s="242" t="s">
        <v>169</v>
      </c>
      <c r="AV203" s="14" t="s">
        <v>169</v>
      </c>
      <c r="AW203" s="14" t="s">
        <v>33</v>
      </c>
      <c r="AX203" s="14" t="s">
        <v>72</v>
      </c>
      <c r="AY203" s="242" t="s">
        <v>159</v>
      </c>
    </row>
    <row r="204" s="14" customFormat="1">
      <c r="A204" s="14"/>
      <c r="B204" s="232"/>
      <c r="C204" s="233"/>
      <c r="D204" s="217" t="s">
        <v>173</v>
      </c>
      <c r="E204" s="234" t="s">
        <v>19</v>
      </c>
      <c r="F204" s="235" t="s">
        <v>231</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33</v>
      </c>
      <c r="AX204" s="14" t="s">
        <v>72</v>
      </c>
      <c r="AY204" s="242" t="s">
        <v>159</v>
      </c>
    </row>
    <row r="205" s="13" customFormat="1">
      <c r="A205" s="13"/>
      <c r="B205" s="222"/>
      <c r="C205" s="223"/>
      <c r="D205" s="217" t="s">
        <v>173</v>
      </c>
      <c r="E205" s="224" t="s">
        <v>19</v>
      </c>
      <c r="F205" s="225" t="s">
        <v>232</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173</v>
      </c>
      <c r="AU205" s="231" t="s">
        <v>169</v>
      </c>
      <c r="AV205" s="13" t="s">
        <v>80</v>
      </c>
      <c r="AW205" s="13" t="s">
        <v>33</v>
      </c>
      <c r="AX205" s="13" t="s">
        <v>72</v>
      </c>
      <c r="AY205" s="231" t="s">
        <v>159</v>
      </c>
    </row>
    <row r="206" s="14" customFormat="1">
      <c r="A206" s="14"/>
      <c r="B206" s="232"/>
      <c r="C206" s="233"/>
      <c r="D206" s="217" t="s">
        <v>173</v>
      </c>
      <c r="E206" s="234" t="s">
        <v>19</v>
      </c>
      <c r="F206" s="235" t="s">
        <v>233</v>
      </c>
      <c r="G206" s="233"/>
      <c r="H206" s="236">
        <v>19</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173</v>
      </c>
      <c r="AU206" s="242" t="s">
        <v>169</v>
      </c>
      <c r="AV206" s="14" t="s">
        <v>169</v>
      </c>
      <c r="AW206" s="14" t="s">
        <v>33</v>
      </c>
      <c r="AX206" s="14" t="s">
        <v>72</v>
      </c>
      <c r="AY206" s="242" t="s">
        <v>159</v>
      </c>
    </row>
    <row r="207" s="13" customFormat="1">
      <c r="A207" s="13"/>
      <c r="B207" s="222"/>
      <c r="C207" s="223"/>
      <c r="D207" s="217" t="s">
        <v>173</v>
      </c>
      <c r="E207" s="224" t="s">
        <v>19</v>
      </c>
      <c r="F207" s="225" t="s">
        <v>229</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173</v>
      </c>
      <c r="AU207" s="231" t="s">
        <v>169</v>
      </c>
      <c r="AV207" s="13" t="s">
        <v>80</v>
      </c>
      <c r="AW207" s="13" t="s">
        <v>33</v>
      </c>
      <c r="AX207" s="13" t="s">
        <v>72</v>
      </c>
      <c r="AY207" s="231" t="s">
        <v>159</v>
      </c>
    </row>
    <row r="208" s="14" customFormat="1">
      <c r="A208" s="14"/>
      <c r="B208" s="232"/>
      <c r="C208" s="233"/>
      <c r="D208" s="217" t="s">
        <v>173</v>
      </c>
      <c r="E208" s="234" t="s">
        <v>19</v>
      </c>
      <c r="F208" s="235" t="s">
        <v>236</v>
      </c>
      <c r="G208" s="233"/>
      <c r="H208" s="236">
        <v>146.30000000000001</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173</v>
      </c>
      <c r="AU208" s="242" t="s">
        <v>169</v>
      </c>
      <c r="AV208" s="14" t="s">
        <v>169</v>
      </c>
      <c r="AW208" s="14" t="s">
        <v>33</v>
      </c>
      <c r="AX208" s="14" t="s">
        <v>72</v>
      </c>
      <c r="AY208" s="242" t="s">
        <v>159</v>
      </c>
    </row>
    <row r="209" s="13" customFormat="1">
      <c r="A209" s="13"/>
      <c r="B209" s="222"/>
      <c r="C209" s="223"/>
      <c r="D209" s="217" t="s">
        <v>173</v>
      </c>
      <c r="E209" s="224" t="s">
        <v>19</v>
      </c>
      <c r="F209" s="225" t="s">
        <v>232</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173</v>
      </c>
      <c r="AU209" s="231" t="s">
        <v>169</v>
      </c>
      <c r="AV209" s="13" t="s">
        <v>80</v>
      </c>
      <c r="AW209" s="13" t="s">
        <v>33</v>
      </c>
      <c r="AX209" s="13" t="s">
        <v>72</v>
      </c>
      <c r="AY209" s="231" t="s">
        <v>159</v>
      </c>
    </row>
    <row r="210" s="14" customFormat="1">
      <c r="A210" s="14"/>
      <c r="B210" s="232"/>
      <c r="C210" s="233"/>
      <c r="D210" s="217" t="s">
        <v>173</v>
      </c>
      <c r="E210" s="234" t="s">
        <v>19</v>
      </c>
      <c r="F210" s="235" t="s">
        <v>237</v>
      </c>
      <c r="G210" s="233"/>
      <c r="H210" s="236">
        <v>133</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173</v>
      </c>
      <c r="AU210" s="242" t="s">
        <v>169</v>
      </c>
      <c r="AV210" s="14" t="s">
        <v>169</v>
      </c>
      <c r="AW210" s="14" t="s">
        <v>33</v>
      </c>
      <c r="AX210" s="14" t="s">
        <v>72</v>
      </c>
      <c r="AY210" s="242" t="s">
        <v>159</v>
      </c>
    </row>
    <row r="211" s="13" customFormat="1">
      <c r="A211" s="13"/>
      <c r="B211" s="222"/>
      <c r="C211" s="223"/>
      <c r="D211" s="217" t="s">
        <v>173</v>
      </c>
      <c r="E211" s="224" t="s">
        <v>19</v>
      </c>
      <c r="F211" s="225" t="s">
        <v>238</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173</v>
      </c>
      <c r="AU211" s="231" t="s">
        <v>169</v>
      </c>
      <c r="AV211" s="13" t="s">
        <v>80</v>
      </c>
      <c r="AW211" s="13" t="s">
        <v>33</v>
      </c>
      <c r="AX211" s="13" t="s">
        <v>72</v>
      </c>
      <c r="AY211" s="231" t="s">
        <v>159</v>
      </c>
    </row>
    <row r="212" s="14" customFormat="1">
      <c r="A212" s="14"/>
      <c r="B212" s="232"/>
      <c r="C212" s="233"/>
      <c r="D212" s="217" t="s">
        <v>173</v>
      </c>
      <c r="E212" s="234" t="s">
        <v>19</v>
      </c>
      <c r="F212" s="235" t="s">
        <v>239</v>
      </c>
      <c r="G212" s="233"/>
      <c r="H212" s="236">
        <v>-21.600000000000001</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173</v>
      </c>
      <c r="AU212" s="242" t="s">
        <v>169</v>
      </c>
      <c r="AV212" s="14" t="s">
        <v>169</v>
      </c>
      <c r="AW212" s="14" t="s">
        <v>33</v>
      </c>
      <c r="AX212" s="14" t="s">
        <v>72</v>
      </c>
      <c r="AY212" s="242" t="s">
        <v>159</v>
      </c>
    </row>
    <row r="213" s="14" customFormat="1">
      <c r="A213" s="14"/>
      <c r="B213" s="232"/>
      <c r="C213" s="233"/>
      <c r="D213" s="217" t="s">
        <v>173</v>
      </c>
      <c r="E213" s="234" t="s">
        <v>19</v>
      </c>
      <c r="F213" s="235" t="s">
        <v>240</v>
      </c>
      <c r="G213" s="233"/>
      <c r="H213" s="236">
        <v>-16.199999999999999</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173</v>
      </c>
      <c r="AU213" s="242" t="s">
        <v>169</v>
      </c>
      <c r="AV213" s="14" t="s">
        <v>169</v>
      </c>
      <c r="AW213" s="14" t="s">
        <v>33</v>
      </c>
      <c r="AX213" s="14" t="s">
        <v>72</v>
      </c>
      <c r="AY213" s="242" t="s">
        <v>159</v>
      </c>
    </row>
    <row r="214" s="14" customFormat="1">
      <c r="A214" s="14"/>
      <c r="B214" s="232"/>
      <c r="C214" s="233"/>
      <c r="D214" s="217" t="s">
        <v>173</v>
      </c>
      <c r="E214" s="234" t="s">
        <v>19</v>
      </c>
      <c r="F214" s="235" t="s">
        <v>241</v>
      </c>
      <c r="G214" s="233"/>
      <c r="H214" s="236">
        <v>-1.6499999999999999</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173</v>
      </c>
      <c r="AU214" s="242" t="s">
        <v>169</v>
      </c>
      <c r="AV214" s="14" t="s">
        <v>169</v>
      </c>
      <c r="AW214" s="14" t="s">
        <v>33</v>
      </c>
      <c r="AX214" s="14" t="s">
        <v>72</v>
      </c>
      <c r="AY214" s="242" t="s">
        <v>159</v>
      </c>
    </row>
    <row r="215" s="14" customFormat="1">
      <c r="A215" s="14"/>
      <c r="B215" s="232"/>
      <c r="C215" s="233"/>
      <c r="D215" s="217" t="s">
        <v>173</v>
      </c>
      <c r="E215" s="234" t="s">
        <v>19</v>
      </c>
      <c r="F215" s="235" t="s">
        <v>242</v>
      </c>
      <c r="G215" s="233"/>
      <c r="H215" s="236">
        <v>-0.64000000000000001</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173</v>
      </c>
      <c r="AU215" s="242" t="s">
        <v>169</v>
      </c>
      <c r="AV215" s="14" t="s">
        <v>169</v>
      </c>
      <c r="AW215" s="14" t="s">
        <v>33</v>
      </c>
      <c r="AX215" s="14" t="s">
        <v>72</v>
      </c>
      <c r="AY215" s="242" t="s">
        <v>159</v>
      </c>
    </row>
    <row r="216" s="14" customFormat="1">
      <c r="A216" s="14"/>
      <c r="B216" s="232"/>
      <c r="C216" s="233"/>
      <c r="D216" s="217" t="s">
        <v>173</v>
      </c>
      <c r="E216" s="234" t="s">
        <v>19</v>
      </c>
      <c r="F216" s="235" t="s">
        <v>243</v>
      </c>
      <c r="G216" s="233"/>
      <c r="H216" s="236">
        <v>-1.9550000000000001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173</v>
      </c>
      <c r="AU216" s="242" t="s">
        <v>169</v>
      </c>
      <c r="AV216" s="14" t="s">
        <v>169</v>
      </c>
      <c r="AW216" s="14" t="s">
        <v>33</v>
      </c>
      <c r="AX216" s="14" t="s">
        <v>72</v>
      </c>
      <c r="AY216" s="242" t="s">
        <v>159</v>
      </c>
    </row>
    <row r="217" s="14" customFormat="1">
      <c r="A217" s="14"/>
      <c r="B217" s="232"/>
      <c r="C217" s="233"/>
      <c r="D217" s="217" t="s">
        <v>173</v>
      </c>
      <c r="E217" s="234" t="s">
        <v>19</v>
      </c>
      <c r="F217" s="235" t="s">
        <v>244</v>
      </c>
      <c r="G217" s="233"/>
      <c r="H217" s="236">
        <v>-0.88</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173</v>
      </c>
      <c r="AU217" s="242" t="s">
        <v>169</v>
      </c>
      <c r="AV217" s="14" t="s">
        <v>169</v>
      </c>
      <c r="AW217" s="14" t="s">
        <v>33</v>
      </c>
      <c r="AX217" s="14" t="s">
        <v>72</v>
      </c>
      <c r="AY217" s="242" t="s">
        <v>159</v>
      </c>
    </row>
    <row r="218" s="13" customFormat="1">
      <c r="A218" s="13"/>
      <c r="B218" s="222"/>
      <c r="C218" s="223"/>
      <c r="D218" s="217" t="s">
        <v>173</v>
      </c>
      <c r="E218" s="224" t="s">
        <v>19</v>
      </c>
      <c r="F218" s="225" t="s">
        <v>245</v>
      </c>
      <c r="G218" s="223"/>
      <c r="H218" s="224" t="s">
        <v>19</v>
      </c>
      <c r="I218" s="226"/>
      <c r="J218" s="223"/>
      <c r="K218" s="223"/>
      <c r="L218" s="227"/>
      <c r="M218" s="228"/>
      <c r="N218" s="229"/>
      <c r="O218" s="229"/>
      <c r="P218" s="229"/>
      <c r="Q218" s="229"/>
      <c r="R218" s="229"/>
      <c r="S218" s="229"/>
      <c r="T218" s="230"/>
      <c r="U218" s="13"/>
      <c r="V218" s="13"/>
      <c r="W218" s="13"/>
      <c r="X218" s="13"/>
      <c r="Y218" s="13"/>
      <c r="Z218" s="13"/>
      <c r="AA218" s="13"/>
      <c r="AB218" s="13"/>
      <c r="AC218" s="13"/>
      <c r="AD218" s="13"/>
      <c r="AE218" s="13"/>
      <c r="AT218" s="231" t="s">
        <v>173</v>
      </c>
      <c r="AU218" s="231" t="s">
        <v>169</v>
      </c>
      <c r="AV218" s="13" t="s">
        <v>80</v>
      </c>
      <c r="AW218" s="13" t="s">
        <v>33</v>
      </c>
      <c r="AX218" s="13" t="s">
        <v>72</v>
      </c>
      <c r="AY218" s="231" t="s">
        <v>159</v>
      </c>
    </row>
    <row r="219" s="14" customFormat="1">
      <c r="A219" s="14"/>
      <c r="B219" s="232"/>
      <c r="C219" s="233"/>
      <c r="D219" s="217" t="s">
        <v>173</v>
      </c>
      <c r="E219" s="234" t="s">
        <v>19</v>
      </c>
      <c r="F219" s="235" t="s">
        <v>246</v>
      </c>
      <c r="G219" s="233"/>
      <c r="H219" s="236">
        <v>17.640000000000001</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173</v>
      </c>
      <c r="AU219" s="242" t="s">
        <v>169</v>
      </c>
      <c r="AV219" s="14" t="s">
        <v>169</v>
      </c>
      <c r="AW219" s="14" t="s">
        <v>33</v>
      </c>
      <c r="AX219" s="14" t="s">
        <v>72</v>
      </c>
      <c r="AY219" s="242" t="s">
        <v>159</v>
      </c>
    </row>
    <row r="220" s="14" customFormat="1">
      <c r="A220" s="14"/>
      <c r="B220" s="232"/>
      <c r="C220" s="233"/>
      <c r="D220" s="217" t="s">
        <v>173</v>
      </c>
      <c r="E220" s="234" t="s">
        <v>19</v>
      </c>
      <c r="F220" s="235" t="s">
        <v>247</v>
      </c>
      <c r="G220" s="233"/>
      <c r="H220" s="236">
        <v>10.08</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173</v>
      </c>
      <c r="AU220" s="242" t="s">
        <v>169</v>
      </c>
      <c r="AV220" s="14" t="s">
        <v>169</v>
      </c>
      <c r="AW220" s="14" t="s">
        <v>33</v>
      </c>
      <c r="AX220" s="14" t="s">
        <v>72</v>
      </c>
      <c r="AY220" s="242" t="s">
        <v>159</v>
      </c>
    </row>
    <row r="221" s="14" customFormat="1">
      <c r="A221" s="14"/>
      <c r="B221" s="232"/>
      <c r="C221" s="233"/>
      <c r="D221" s="217" t="s">
        <v>173</v>
      </c>
      <c r="E221" s="234" t="s">
        <v>19</v>
      </c>
      <c r="F221" s="235" t="s">
        <v>248</v>
      </c>
      <c r="G221" s="233"/>
      <c r="H221" s="236">
        <v>2.4849999999999999</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33</v>
      </c>
      <c r="AX221" s="14" t="s">
        <v>72</v>
      </c>
      <c r="AY221" s="242" t="s">
        <v>159</v>
      </c>
    </row>
    <row r="222" s="14" customFormat="1">
      <c r="A222" s="14"/>
      <c r="B222" s="232"/>
      <c r="C222" s="233"/>
      <c r="D222" s="217" t="s">
        <v>173</v>
      </c>
      <c r="E222" s="234" t="s">
        <v>19</v>
      </c>
      <c r="F222" s="235" t="s">
        <v>249</v>
      </c>
      <c r="G222" s="233"/>
      <c r="H222" s="236">
        <v>1.3999999999999999</v>
      </c>
      <c r="I222" s="237"/>
      <c r="J222" s="233"/>
      <c r="K222" s="233"/>
      <c r="L222" s="238"/>
      <c r="M222" s="239"/>
      <c r="N222" s="240"/>
      <c r="O222" s="240"/>
      <c r="P222" s="240"/>
      <c r="Q222" s="240"/>
      <c r="R222" s="240"/>
      <c r="S222" s="240"/>
      <c r="T222" s="241"/>
      <c r="U222" s="14"/>
      <c r="V222" s="14"/>
      <c r="W222" s="14"/>
      <c r="X222" s="14"/>
      <c r="Y222" s="14"/>
      <c r="Z222" s="14"/>
      <c r="AA222" s="14"/>
      <c r="AB222" s="14"/>
      <c r="AC222" s="14"/>
      <c r="AD222" s="14"/>
      <c r="AE222" s="14"/>
      <c r="AT222" s="242" t="s">
        <v>173</v>
      </c>
      <c r="AU222" s="242" t="s">
        <v>169</v>
      </c>
      <c r="AV222" s="14" t="s">
        <v>169</v>
      </c>
      <c r="AW222" s="14" t="s">
        <v>33</v>
      </c>
      <c r="AX222" s="14" t="s">
        <v>72</v>
      </c>
      <c r="AY222" s="242" t="s">
        <v>159</v>
      </c>
    </row>
    <row r="223" s="14" customFormat="1">
      <c r="A223" s="14"/>
      <c r="B223" s="232"/>
      <c r="C223" s="233"/>
      <c r="D223" s="217" t="s">
        <v>173</v>
      </c>
      <c r="E223" s="234" t="s">
        <v>19</v>
      </c>
      <c r="F223" s="235" t="s">
        <v>250</v>
      </c>
      <c r="G223" s="233"/>
      <c r="H223" s="236">
        <v>1.9079999999999999</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173</v>
      </c>
      <c r="AU223" s="242" t="s">
        <v>169</v>
      </c>
      <c r="AV223" s="14" t="s">
        <v>169</v>
      </c>
      <c r="AW223" s="14" t="s">
        <v>33</v>
      </c>
      <c r="AX223" s="14" t="s">
        <v>72</v>
      </c>
      <c r="AY223" s="242" t="s">
        <v>159</v>
      </c>
    </row>
    <row r="224" s="14" customFormat="1">
      <c r="A224" s="14"/>
      <c r="B224" s="232"/>
      <c r="C224" s="233"/>
      <c r="D224" s="217" t="s">
        <v>173</v>
      </c>
      <c r="E224" s="234" t="s">
        <v>19</v>
      </c>
      <c r="F224" s="235" t="s">
        <v>251</v>
      </c>
      <c r="G224" s="233"/>
      <c r="H224" s="236">
        <v>1.05</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173</v>
      </c>
      <c r="AU224" s="242" t="s">
        <v>169</v>
      </c>
      <c r="AV224" s="14" t="s">
        <v>169</v>
      </c>
      <c r="AW224" s="14" t="s">
        <v>33</v>
      </c>
      <c r="AX224" s="14" t="s">
        <v>72</v>
      </c>
      <c r="AY224" s="242" t="s">
        <v>159</v>
      </c>
    </row>
    <row r="225" s="13" customFormat="1">
      <c r="A225" s="13"/>
      <c r="B225" s="222"/>
      <c r="C225" s="223"/>
      <c r="D225" s="217" t="s">
        <v>173</v>
      </c>
      <c r="E225" s="224" t="s">
        <v>19</v>
      </c>
      <c r="F225" s="225" t="s">
        <v>252</v>
      </c>
      <c r="G225" s="223"/>
      <c r="H225" s="224" t="s">
        <v>19</v>
      </c>
      <c r="I225" s="226"/>
      <c r="J225" s="223"/>
      <c r="K225" s="223"/>
      <c r="L225" s="227"/>
      <c r="M225" s="228"/>
      <c r="N225" s="229"/>
      <c r="O225" s="229"/>
      <c r="P225" s="229"/>
      <c r="Q225" s="229"/>
      <c r="R225" s="229"/>
      <c r="S225" s="229"/>
      <c r="T225" s="230"/>
      <c r="U225" s="13"/>
      <c r="V225" s="13"/>
      <c r="W225" s="13"/>
      <c r="X225" s="13"/>
      <c r="Y225" s="13"/>
      <c r="Z225" s="13"/>
      <c r="AA225" s="13"/>
      <c r="AB225" s="13"/>
      <c r="AC225" s="13"/>
      <c r="AD225" s="13"/>
      <c r="AE225" s="13"/>
      <c r="AT225" s="231" t="s">
        <v>173</v>
      </c>
      <c r="AU225" s="231" t="s">
        <v>169</v>
      </c>
      <c r="AV225" s="13" t="s">
        <v>80</v>
      </c>
      <c r="AW225" s="13" t="s">
        <v>33</v>
      </c>
      <c r="AX225" s="13" t="s">
        <v>72</v>
      </c>
      <c r="AY225" s="231" t="s">
        <v>159</v>
      </c>
    </row>
    <row r="226" s="14" customFormat="1">
      <c r="A226" s="14"/>
      <c r="B226" s="232"/>
      <c r="C226" s="233"/>
      <c r="D226" s="217" t="s">
        <v>173</v>
      </c>
      <c r="E226" s="234" t="s">
        <v>19</v>
      </c>
      <c r="F226" s="235" t="s">
        <v>253</v>
      </c>
      <c r="G226" s="233"/>
      <c r="H226" s="236">
        <v>5.04</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173</v>
      </c>
      <c r="AU226" s="242" t="s">
        <v>169</v>
      </c>
      <c r="AV226" s="14" t="s">
        <v>169</v>
      </c>
      <c r="AW226" s="14" t="s">
        <v>33</v>
      </c>
      <c r="AX226" s="14" t="s">
        <v>72</v>
      </c>
      <c r="AY226" s="242" t="s">
        <v>159</v>
      </c>
    </row>
    <row r="227" s="14" customFormat="1">
      <c r="A227" s="14"/>
      <c r="B227" s="232"/>
      <c r="C227" s="233"/>
      <c r="D227" s="217" t="s">
        <v>173</v>
      </c>
      <c r="E227" s="234" t="s">
        <v>19</v>
      </c>
      <c r="F227" s="235" t="s">
        <v>254</v>
      </c>
      <c r="G227" s="233"/>
      <c r="H227" s="236">
        <v>3.7799999999999998</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173</v>
      </c>
      <c r="AU227" s="242" t="s">
        <v>169</v>
      </c>
      <c r="AV227" s="14" t="s">
        <v>169</v>
      </c>
      <c r="AW227" s="14" t="s">
        <v>33</v>
      </c>
      <c r="AX227" s="14" t="s">
        <v>72</v>
      </c>
      <c r="AY227" s="242" t="s">
        <v>159</v>
      </c>
    </row>
    <row r="228" s="14" customFormat="1">
      <c r="A228" s="14"/>
      <c r="B228" s="232"/>
      <c r="C228" s="233"/>
      <c r="D228" s="217" t="s">
        <v>173</v>
      </c>
      <c r="E228" s="234" t="s">
        <v>19</v>
      </c>
      <c r="F228" s="235" t="s">
        <v>255</v>
      </c>
      <c r="G228" s="233"/>
      <c r="H228" s="236">
        <v>0.38500000000000001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173</v>
      </c>
      <c r="AU228" s="242" t="s">
        <v>169</v>
      </c>
      <c r="AV228" s="14" t="s">
        <v>169</v>
      </c>
      <c r="AW228" s="14" t="s">
        <v>33</v>
      </c>
      <c r="AX228" s="14" t="s">
        <v>72</v>
      </c>
      <c r="AY228" s="242" t="s">
        <v>159</v>
      </c>
    </row>
    <row r="229" s="14" customFormat="1">
      <c r="A229" s="14"/>
      <c r="B229" s="232"/>
      <c r="C229" s="233"/>
      <c r="D229" s="217" t="s">
        <v>173</v>
      </c>
      <c r="E229" s="234" t="s">
        <v>19</v>
      </c>
      <c r="F229" s="235" t="s">
        <v>256</v>
      </c>
      <c r="G229" s="233"/>
      <c r="H229" s="236">
        <v>0.28000000000000003</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173</v>
      </c>
      <c r="AU229" s="242" t="s">
        <v>169</v>
      </c>
      <c r="AV229" s="14" t="s">
        <v>169</v>
      </c>
      <c r="AW229" s="14" t="s">
        <v>33</v>
      </c>
      <c r="AX229" s="14" t="s">
        <v>72</v>
      </c>
      <c r="AY229" s="242" t="s">
        <v>159</v>
      </c>
    </row>
    <row r="230" s="14" customFormat="1">
      <c r="A230" s="14"/>
      <c r="B230" s="232"/>
      <c r="C230" s="233"/>
      <c r="D230" s="217" t="s">
        <v>173</v>
      </c>
      <c r="E230" s="234" t="s">
        <v>19</v>
      </c>
      <c r="F230" s="235" t="s">
        <v>257</v>
      </c>
      <c r="G230" s="233"/>
      <c r="H230" s="236">
        <v>0.29799999999999999</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173</v>
      </c>
      <c r="AU230" s="242" t="s">
        <v>169</v>
      </c>
      <c r="AV230" s="14" t="s">
        <v>169</v>
      </c>
      <c r="AW230" s="14" t="s">
        <v>33</v>
      </c>
      <c r="AX230" s="14" t="s">
        <v>72</v>
      </c>
      <c r="AY230" s="242" t="s">
        <v>159</v>
      </c>
    </row>
    <row r="231" s="14" customFormat="1">
      <c r="A231" s="14"/>
      <c r="B231" s="232"/>
      <c r="C231" s="233"/>
      <c r="D231" s="217" t="s">
        <v>173</v>
      </c>
      <c r="E231" s="234" t="s">
        <v>19</v>
      </c>
      <c r="F231" s="235" t="s">
        <v>258</v>
      </c>
      <c r="G231" s="233"/>
      <c r="H231" s="236">
        <v>0.28000000000000003</v>
      </c>
      <c r="I231" s="237"/>
      <c r="J231" s="233"/>
      <c r="K231" s="233"/>
      <c r="L231" s="238"/>
      <c r="M231" s="239"/>
      <c r="N231" s="240"/>
      <c r="O231" s="240"/>
      <c r="P231" s="240"/>
      <c r="Q231" s="240"/>
      <c r="R231" s="240"/>
      <c r="S231" s="240"/>
      <c r="T231" s="241"/>
      <c r="U231" s="14"/>
      <c r="V231" s="14"/>
      <c r="W231" s="14"/>
      <c r="X231" s="14"/>
      <c r="Y231" s="14"/>
      <c r="Z231" s="14"/>
      <c r="AA231" s="14"/>
      <c r="AB231" s="14"/>
      <c r="AC231" s="14"/>
      <c r="AD231" s="14"/>
      <c r="AE231" s="14"/>
      <c r="AT231" s="242" t="s">
        <v>173</v>
      </c>
      <c r="AU231" s="242" t="s">
        <v>169</v>
      </c>
      <c r="AV231" s="14" t="s">
        <v>169</v>
      </c>
      <c r="AW231" s="14" t="s">
        <v>33</v>
      </c>
      <c r="AX231" s="14" t="s">
        <v>72</v>
      </c>
      <c r="AY231" s="242" t="s">
        <v>159</v>
      </c>
    </row>
    <row r="232" s="13" customFormat="1">
      <c r="A232" s="13"/>
      <c r="B232" s="222"/>
      <c r="C232" s="223"/>
      <c r="D232" s="217" t="s">
        <v>173</v>
      </c>
      <c r="E232" s="224" t="s">
        <v>19</v>
      </c>
      <c r="F232" s="225" t="s">
        <v>263</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173</v>
      </c>
      <c r="AU232" s="231" t="s">
        <v>169</v>
      </c>
      <c r="AV232" s="13" t="s">
        <v>80</v>
      </c>
      <c r="AW232" s="13" t="s">
        <v>33</v>
      </c>
      <c r="AX232" s="13" t="s">
        <v>72</v>
      </c>
      <c r="AY232" s="231" t="s">
        <v>159</v>
      </c>
    </row>
    <row r="233" s="14" customFormat="1">
      <c r="A233" s="14"/>
      <c r="B233" s="232"/>
      <c r="C233" s="233"/>
      <c r="D233" s="217" t="s">
        <v>173</v>
      </c>
      <c r="E233" s="234" t="s">
        <v>19</v>
      </c>
      <c r="F233" s="235" t="s">
        <v>264</v>
      </c>
      <c r="G233" s="233"/>
      <c r="H233" s="236">
        <v>36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173</v>
      </c>
      <c r="AU233" s="242" t="s">
        <v>169</v>
      </c>
      <c r="AV233" s="14" t="s">
        <v>169</v>
      </c>
      <c r="AW233" s="14" t="s">
        <v>33</v>
      </c>
      <c r="AX233" s="14" t="s">
        <v>72</v>
      </c>
      <c r="AY233" s="242" t="s">
        <v>159</v>
      </c>
    </row>
    <row r="234" s="15" customFormat="1">
      <c r="A234" s="15"/>
      <c r="B234" s="243"/>
      <c r="C234" s="244"/>
      <c r="D234" s="217" t="s">
        <v>173</v>
      </c>
      <c r="E234" s="245" t="s">
        <v>19</v>
      </c>
      <c r="F234" s="246" t="s">
        <v>177</v>
      </c>
      <c r="G234" s="244"/>
      <c r="H234" s="247">
        <v>375.35099999999994</v>
      </c>
      <c r="I234" s="248"/>
      <c r="J234" s="244"/>
      <c r="K234" s="244"/>
      <c r="L234" s="249"/>
      <c r="M234" s="250"/>
      <c r="N234" s="251"/>
      <c r="O234" s="251"/>
      <c r="P234" s="251"/>
      <c r="Q234" s="251"/>
      <c r="R234" s="251"/>
      <c r="S234" s="251"/>
      <c r="T234" s="252"/>
      <c r="U234" s="15"/>
      <c r="V234" s="15"/>
      <c r="W234" s="15"/>
      <c r="X234" s="15"/>
      <c r="Y234" s="15"/>
      <c r="Z234" s="15"/>
      <c r="AA234" s="15"/>
      <c r="AB234" s="15"/>
      <c r="AC234" s="15"/>
      <c r="AD234" s="15"/>
      <c r="AE234" s="15"/>
      <c r="AT234" s="253" t="s">
        <v>173</v>
      </c>
      <c r="AU234" s="253" t="s">
        <v>169</v>
      </c>
      <c r="AV234" s="15" t="s">
        <v>168</v>
      </c>
      <c r="AW234" s="15" t="s">
        <v>33</v>
      </c>
      <c r="AX234" s="15" t="s">
        <v>80</v>
      </c>
      <c r="AY234" s="253" t="s">
        <v>159</v>
      </c>
    </row>
    <row r="235" s="2" customFormat="1" ht="49.05" customHeight="1">
      <c r="A235" s="38"/>
      <c r="B235" s="39"/>
      <c r="C235" s="204" t="s">
        <v>106</v>
      </c>
      <c r="D235" s="204" t="s">
        <v>163</v>
      </c>
      <c r="E235" s="205" t="s">
        <v>269</v>
      </c>
      <c r="F235" s="206" t="s">
        <v>270</v>
      </c>
      <c r="G235" s="207" t="s">
        <v>166</v>
      </c>
      <c r="H235" s="208">
        <v>1126.0530000000001</v>
      </c>
      <c r="I235" s="209"/>
      <c r="J235" s="210">
        <f>ROUND(I235*H235,2)</f>
        <v>0</v>
      </c>
      <c r="K235" s="206" t="s">
        <v>167</v>
      </c>
      <c r="L235" s="44"/>
      <c r="M235" s="211" t="s">
        <v>19</v>
      </c>
      <c r="N235" s="212" t="s">
        <v>44</v>
      </c>
      <c r="O235" s="84"/>
      <c r="P235" s="213">
        <f>O235*H235</f>
        <v>0</v>
      </c>
      <c r="Q235" s="213">
        <v>0.0020999999999999999</v>
      </c>
      <c r="R235" s="213">
        <f>Q235*H235</f>
        <v>2.3647113000000002</v>
      </c>
      <c r="S235" s="213">
        <v>0</v>
      </c>
      <c r="T235" s="214">
        <f>S235*H235</f>
        <v>0</v>
      </c>
      <c r="U235" s="38"/>
      <c r="V235" s="38"/>
      <c r="W235" s="38"/>
      <c r="X235" s="38"/>
      <c r="Y235" s="38"/>
      <c r="Z235" s="38"/>
      <c r="AA235" s="38"/>
      <c r="AB235" s="38"/>
      <c r="AC235" s="38"/>
      <c r="AD235" s="38"/>
      <c r="AE235" s="38"/>
      <c r="AR235" s="215" t="s">
        <v>168</v>
      </c>
      <c r="AT235" s="215" t="s">
        <v>163</v>
      </c>
      <c r="AU235" s="215" t="s">
        <v>169</v>
      </c>
      <c r="AY235" s="17" t="s">
        <v>159</v>
      </c>
      <c r="BE235" s="216">
        <f>IF(N235="základní",J235,0)</f>
        <v>0</v>
      </c>
      <c r="BF235" s="216">
        <f>IF(N235="snížená",J235,0)</f>
        <v>0</v>
      </c>
      <c r="BG235" s="216">
        <f>IF(N235="zákl. přenesená",J235,0)</f>
        <v>0</v>
      </c>
      <c r="BH235" s="216">
        <f>IF(N235="sníž. přenesená",J235,0)</f>
        <v>0</v>
      </c>
      <c r="BI235" s="216">
        <f>IF(N235="nulová",J235,0)</f>
        <v>0</v>
      </c>
      <c r="BJ235" s="17" t="s">
        <v>169</v>
      </c>
      <c r="BK235" s="216">
        <f>ROUND(I235*H235,2)</f>
        <v>0</v>
      </c>
      <c r="BL235" s="17" t="s">
        <v>168</v>
      </c>
      <c r="BM235" s="215" t="s">
        <v>271</v>
      </c>
    </row>
    <row r="236" s="2" customFormat="1">
      <c r="A236" s="38"/>
      <c r="B236" s="39"/>
      <c r="C236" s="40"/>
      <c r="D236" s="217" t="s">
        <v>171</v>
      </c>
      <c r="E236" s="40"/>
      <c r="F236" s="218" t="s">
        <v>268</v>
      </c>
      <c r="G236" s="40"/>
      <c r="H236" s="40"/>
      <c r="I236" s="219"/>
      <c r="J236" s="40"/>
      <c r="K236" s="40"/>
      <c r="L236" s="44"/>
      <c r="M236" s="220"/>
      <c r="N236" s="221"/>
      <c r="O236" s="84"/>
      <c r="P236" s="84"/>
      <c r="Q236" s="84"/>
      <c r="R236" s="84"/>
      <c r="S236" s="84"/>
      <c r="T236" s="85"/>
      <c r="U236" s="38"/>
      <c r="V236" s="38"/>
      <c r="W236" s="38"/>
      <c r="X236" s="38"/>
      <c r="Y236" s="38"/>
      <c r="Z236" s="38"/>
      <c r="AA236" s="38"/>
      <c r="AB236" s="38"/>
      <c r="AC236" s="38"/>
      <c r="AD236" s="38"/>
      <c r="AE236" s="38"/>
      <c r="AT236" s="17" t="s">
        <v>171</v>
      </c>
      <c r="AU236" s="17" t="s">
        <v>169</v>
      </c>
    </row>
    <row r="237" s="13" customFormat="1">
      <c r="A237" s="13"/>
      <c r="B237" s="222"/>
      <c r="C237" s="223"/>
      <c r="D237" s="217" t="s">
        <v>173</v>
      </c>
      <c r="E237" s="224" t="s">
        <v>19</v>
      </c>
      <c r="F237" s="225" t="s">
        <v>226</v>
      </c>
      <c r="G237" s="223"/>
      <c r="H237" s="224" t="s">
        <v>19</v>
      </c>
      <c r="I237" s="226"/>
      <c r="J237" s="223"/>
      <c r="K237" s="223"/>
      <c r="L237" s="227"/>
      <c r="M237" s="228"/>
      <c r="N237" s="229"/>
      <c r="O237" s="229"/>
      <c r="P237" s="229"/>
      <c r="Q237" s="229"/>
      <c r="R237" s="229"/>
      <c r="S237" s="229"/>
      <c r="T237" s="230"/>
      <c r="U237" s="13"/>
      <c r="V237" s="13"/>
      <c r="W237" s="13"/>
      <c r="X237" s="13"/>
      <c r="Y237" s="13"/>
      <c r="Z237" s="13"/>
      <c r="AA237" s="13"/>
      <c r="AB237" s="13"/>
      <c r="AC237" s="13"/>
      <c r="AD237" s="13"/>
      <c r="AE237" s="13"/>
      <c r="AT237" s="231" t="s">
        <v>173</v>
      </c>
      <c r="AU237" s="231" t="s">
        <v>169</v>
      </c>
      <c r="AV237" s="13" t="s">
        <v>80</v>
      </c>
      <c r="AW237" s="13" t="s">
        <v>33</v>
      </c>
      <c r="AX237" s="13" t="s">
        <v>72</v>
      </c>
      <c r="AY237" s="231" t="s">
        <v>159</v>
      </c>
    </row>
    <row r="238" s="14" customFormat="1">
      <c r="A238" s="14"/>
      <c r="B238" s="232"/>
      <c r="C238" s="233"/>
      <c r="D238" s="217" t="s">
        <v>173</v>
      </c>
      <c r="E238" s="234" t="s">
        <v>19</v>
      </c>
      <c r="F238" s="235" t="s">
        <v>227</v>
      </c>
      <c r="G238" s="233"/>
      <c r="H238" s="236">
        <v>9.4499999999999993</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173</v>
      </c>
      <c r="AU238" s="242" t="s">
        <v>169</v>
      </c>
      <c r="AV238" s="14" t="s">
        <v>169</v>
      </c>
      <c r="AW238" s="14" t="s">
        <v>33</v>
      </c>
      <c r="AX238" s="14" t="s">
        <v>72</v>
      </c>
      <c r="AY238" s="242" t="s">
        <v>159</v>
      </c>
    </row>
    <row r="239" s="13" customFormat="1">
      <c r="A239" s="13"/>
      <c r="B239" s="222"/>
      <c r="C239" s="223"/>
      <c r="D239" s="217" t="s">
        <v>173</v>
      </c>
      <c r="E239" s="224" t="s">
        <v>19</v>
      </c>
      <c r="F239" s="225" t="s">
        <v>228</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173</v>
      </c>
      <c r="AU239" s="231" t="s">
        <v>169</v>
      </c>
      <c r="AV239" s="13" t="s">
        <v>80</v>
      </c>
      <c r="AW239" s="13" t="s">
        <v>33</v>
      </c>
      <c r="AX239" s="13" t="s">
        <v>72</v>
      </c>
      <c r="AY239" s="231" t="s">
        <v>159</v>
      </c>
    </row>
    <row r="240" s="13" customFormat="1">
      <c r="A240" s="13"/>
      <c r="B240" s="222"/>
      <c r="C240" s="223"/>
      <c r="D240" s="217" t="s">
        <v>173</v>
      </c>
      <c r="E240" s="224" t="s">
        <v>19</v>
      </c>
      <c r="F240" s="225" t="s">
        <v>229</v>
      </c>
      <c r="G240" s="223"/>
      <c r="H240" s="224" t="s">
        <v>19</v>
      </c>
      <c r="I240" s="226"/>
      <c r="J240" s="223"/>
      <c r="K240" s="223"/>
      <c r="L240" s="227"/>
      <c r="M240" s="228"/>
      <c r="N240" s="229"/>
      <c r="O240" s="229"/>
      <c r="P240" s="229"/>
      <c r="Q240" s="229"/>
      <c r="R240" s="229"/>
      <c r="S240" s="229"/>
      <c r="T240" s="230"/>
      <c r="U240" s="13"/>
      <c r="V240" s="13"/>
      <c r="W240" s="13"/>
      <c r="X240" s="13"/>
      <c r="Y240" s="13"/>
      <c r="Z240" s="13"/>
      <c r="AA240" s="13"/>
      <c r="AB240" s="13"/>
      <c r="AC240" s="13"/>
      <c r="AD240" s="13"/>
      <c r="AE240" s="13"/>
      <c r="AT240" s="231" t="s">
        <v>173</v>
      </c>
      <c r="AU240" s="231" t="s">
        <v>169</v>
      </c>
      <c r="AV240" s="13" t="s">
        <v>80</v>
      </c>
      <c r="AW240" s="13" t="s">
        <v>33</v>
      </c>
      <c r="AX240" s="13" t="s">
        <v>72</v>
      </c>
      <c r="AY240" s="231" t="s">
        <v>159</v>
      </c>
    </row>
    <row r="241" s="14" customFormat="1">
      <c r="A241" s="14"/>
      <c r="B241" s="232"/>
      <c r="C241" s="233"/>
      <c r="D241" s="217" t="s">
        <v>173</v>
      </c>
      <c r="E241" s="234" t="s">
        <v>19</v>
      </c>
      <c r="F241" s="235" t="s">
        <v>230</v>
      </c>
      <c r="G241" s="233"/>
      <c r="H241" s="236">
        <v>20.899999999999999</v>
      </c>
      <c r="I241" s="237"/>
      <c r="J241" s="233"/>
      <c r="K241" s="233"/>
      <c r="L241" s="238"/>
      <c r="M241" s="239"/>
      <c r="N241" s="240"/>
      <c r="O241" s="240"/>
      <c r="P241" s="240"/>
      <c r="Q241" s="240"/>
      <c r="R241" s="240"/>
      <c r="S241" s="240"/>
      <c r="T241" s="241"/>
      <c r="U241" s="14"/>
      <c r="V241" s="14"/>
      <c r="W241" s="14"/>
      <c r="X241" s="14"/>
      <c r="Y241" s="14"/>
      <c r="Z241" s="14"/>
      <c r="AA241" s="14"/>
      <c r="AB241" s="14"/>
      <c r="AC241" s="14"/>
      <c r="AD241" s="14"/>
      <c r="AE241" s="14"/>
      <c r="AT241" s="242" t="s">
        <v>173</v>
      </c>
      <c r="AU241" s="242" t="s">
        <v>169</v>
      </c>
      <c r="AV241" s="14" t="s">
        <v>169</v>
      </c>
      <c r="AW241" s="14" t="s">
        <v>33</v>
      </c>
      <c r="AX241" s="14" t="s">
        <v>72</v>
      </c>
      <c r="AY241" s="242" t="s">
        <v>159</v>
      </c>
    </row>
    <row r="242" s="14" customFormat="1">
      <c r="A242" s="14"/>
      <c r="B242" s="232"/>
      <c r="C242" s="233"/>
      <c r="D242" s="217" t="s">
        <v>173</v>
      </c>
      <c r="E242" s="234" t="s">
        <v>19</v>
      </c>
      <c r="F242" s="235" t="s">
        <v>231</v>
      </c>
      <c r="G242" s="233"/>
      <c r="H242" s="236">
        <v>9</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173</v>
      </c>
      <c r="AU242" s="242" t="s">
        <v>169</v>
      </c>
      <c r="AV242" s="14" t="s">
        <v>169</v>
      </c>
      <c r="AW242" s="14" t="s">
        <v>33</v>
      </c>
      <c r="AX242" s="14" t="s">
        <v>72</v>
      </c>
      <c r="AY242" s="242" t="s">
        <v>159</v>
      </c>
    </row>
    <row r="243" s="13" customFormat="1">
      <c r="A243" s="13"/>
      <c r="B243" s="222"/>
      <c r="C243" s="223"/>
      <c r="D243" s="217" t="s">
        <v>173</v>
      </c>
      <c r="E243" s="224" t="s">
        <v>19</v>
      </c>
      <c r="F243" s="225" t="s">
        <v>232</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173</v>
      </c>
      <c r="AU243" s="231" t="s">
        <v>169</v>
      </c>
      <c r="AV243" s="13" t="s">
        <v>80</v>
      </c>
      <c r="AW243" s="13" t="s">
        <v>33</v>
      </c>
      <c r="AX243" s="13" t="s">
        <v>72</v>
      </c>
      <c r="AY243" s="231" t="s">
        <v>159</v>
      </c>
    </row>
    <row r="244" s="14" customFormat="1">
      <c r="A244" s="14"/>
      <c r="B244" s="232"/>
      <c r="C244" s="233"/>
      <c r="D244" s="217" t="s">
        <v>173</v>
      </c>
      <c r="E244" s="234" t="s">
        <v>19</v>
      </c>
      <c r="F244" s="235" t="s">
        <v>233</v>
      </c>
      <c r="G244" s="233"/>
      <c r="H244" s="236">
        <v>19</v>
      </c>
      <c r="I244" s="237"/>
      <c r="J244" s="233"/>
      <c r="K244" s="233"/>
      <c r="L244" s="238"/>
      <c r="M244" s="239"/>
      <c r="N244" s="240"/>
      <c r="O244" s="240"/>
      <c r="P244" s="240"/>
      <c r="Q244" s="240"/>
      <c r="R244" s="240"/>
      <c r="S244" s="240"/>
      <c r="T244" s="241"/>
      <c r="U244" s="14"/>
      <c r="V244" s="14"/>
      <c r="W244" s="14"/>
      <c r="X244" s="14"/>
      <c r="Y244" s="14"/>
      <c r="Z244" s="14"/>
      <c r="AA244" s="14"/>
      <c r="AB244" s="14"/>
      <c r="AC244" s="14"/>
      <c r="AD244" s="14"/>
      <c r="AE244" s="14"/>
      <c r="AT244" s="242" t="s">
        <v>173</v>
      </c>
      <c r="AU244" s="242" t="s">
        <v>169</v>
      </c>
      <c r="AV244" s="14" t="s">
        <v>169</v>
      </c>
      <c r="AW244" s="14" t="s">
        <v>33</v>
      </c>
      <c r="AX244" s="14" t="s">
        <v>72</v>
      </c>
      <c r="AY244" s="242" t="s">
        <v>159</v>
      </c>
    </row>
    <row r="245" s="13" customFormat="1">
      <c r="A245" s="13"/>
      <c r="B245" s="222"/>
      <c r="C245" s="223"/>
      <c r="D245" s="217" t="s">
        <v>173</v>
      </c>
      <c r="E245" s="224" t="s">
        <v>19</v>
      </c>
      <c r="F245" s="225" t="s">
        <v>229</v>
      </c>
      <c r="G245" s="223"/>
      <c r="H245" s="224" t="s">
        <v>19</v>
      </c>
      <c r="I245" s="226"/>
      <c r="J245" s="223"/>
      <c r="K245" s="223"/>
      <c r="L245" s="227"/>
      <c r="M245" s="228"/>
      <c r="N245" s="229"/>
      <c r="O245" s="229"/>
      <c r="P245" s="229"/>
      <c r="Q245" s="229"/>
      <c r="R245" s="229"/>
      <c r="S245" s="229"/>
      <c r="T245" s="230"/>
      <c r="U245" s="13"/>
      <c r="V245" s="13"/>
      <c r="W245" s="13"/>
      <c r="X245" s="13"/>
      <c r="Y245" s="13"/>
      <c r="Z245" s="13"/>
      <c r="AA245" s="13"/>
      <c r="AB245" s="13"/>
      <c r="AC245" s="13"/>
      <c r="AD245" s="13"/>
      <c r="AE245" s="13"/>
      <c r="AT245" s="231" t="s">
        <v>173</v>
      </c>
      <c r="AU245" s="231" t="s">
        <v>169</v>
      </c>
      <c r="AV245" s="13" t="s">
        <v>80</v>
      </c>
      <c r="AW245" s="13" t="s">
        <v>33</v>
      </c>
      <c r="AX245" s="13" t="s">
        <v>72</v>
      </c>
      <c r="AY245" s="231" t="s">
        <v>159</v>
      </c>
    </row>
    <row r="246" s="14" customFormat="1">
      <c r="A246" s="14"/>
      <c r="B246" s="232"/>
      <c r="C246" s="233"/>
      <c r="D246" s="217" t="s">
        <v>173</v>
      </c>
      <c r="E246" s="234" t="s">
        <v>19</v>
      </c>
      <c r="F246" s="235" t="s">
        <v>236</v>
      </c>
      <c r="G246" s="233"/>
      <c r="H246" s="236">
        <v>146.30000000000001</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173</v>
      </c>
      <c r="AU246" s="242" t="s">
        <v>169</v>
      </c>
      <c r="AV246" s="14" t="s">
        <v>169</v>
      </c>
      <c r="AW246" s="14" t="s">
        <v>33</v>
      </c>
      <c r="AX246" s="14" t="s">
        <v>72</v>
      </c>
      <c r="AY246" s="242" t="s">
        <v>159</v>
      </c>
    </row>
    <row r="247" s="13" customFormat="1">
      <c r="A247" s="13"/>
      <c r="B247" s="222"/>
      <c r="C247" s="223"/>
      <c r="D247" s="217" t="s">
        <v>173</v>
      </c>
      <c r="E247" s="224" t="s">
        <v>19</v>
      </c>
      <c r="F247" s="225" t="s">
        <v>232</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173</v>
      </c>
      <c r="AU247" s="231" t="s">
        <v>169</v>
      </c>
      <c r="AV247" s="13" t="s">
        <v>80</v>
      </c>
      <c r="AW247" s="13" t="s">
        <v>33</v>
      </c>
      <c r="AX247" s="13" t="s">
        <v>72</v>
      </c>
      <c r="AY247" s="231" t="s">
        <v>159</v>
      </c>
    </row>
    <row r="248" s="14" customFormat="1">
      <c r="A248" s="14"/>
      <c r="B248" s="232"/>
      <c r="C248" s="233"/>
      <c r="D248" s="217" t="s">
        <v>173</v>
      </c>
      <c r="E248" s="234" t="s">
        <v>19</v>
      </c>
      <c r="F248" s="235" t="s">
        <v>237</v>
      </c>
      <c r="G248" s="233"/>
      <c r="H248" s="236">
        <v>133</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173</v>
      </c>
      <c r="AU248" s="242" t="s">
        <v>169</v>
      </c>
      <c r="AV248" s="14" t="s">
        <v>169</v>
      </c>
      <c r="AW248" s="14" t="s">
        <v>33</v>
      </c>
      <c r="AX248" s="14" t="s">
        <v>72</v>
      </c>
      <c r="AY248" s="242" t="s">
        <v>159</v>
      </c>
    </row>
    <row r="249" s="13" customFormat="1">
      <c r="A249" s="13"/>
      <c r="B249" s="222"/>
      <c r="C249" s="223"/>
      <c r="D249" s="217" t="s">
        <v>173</v>
      </c>
      <c r="E249" s="224" t="s">
        <v>19</v>
      </c>
      <c r="F249" s="225" t="s">
        <v>238</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173</v>
      </c>
      <c r="AU249" s="231" t="s">
        <v>169</v>
      </c>
      <c r="AV249" s="13" t="s">
        <v>80</v>
      </c>
      <c r="AW249" s="13" t="s">
        <v>33</v>
      </c>
      <c r="AX249" s="13" t="s">
        <v>72</v>
      </c>
      <c r="AY249" s="231" t="s">
        <v>159</v>
      </c>
    </row>
    <row r="250" s="14" customFormat="1">
      <c r="A250" s="14"/>
      <c r="B250" s="232"/>
      <c r="C250" s="233"/>
      <c r="D250" s="217" t="s">
        <v>173</v>
      </c>
      <c r="E250" s="234" t="s">
        <v>19</v>
      </c>
      <c r="F250" s="235" t="s">
        <v>239</v>
      </c>
      <c r="G250" s="233"/>
      <c r="H250" s="236">
        <v>-21.600000000000001</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173</v>
      </c>
      <c r="AU250" s="242" t="s">
        <v>169</v>
      </c>
      <c r="AV250" s="14" t="s">
        <v>169</v>
      </c>
      <c r="AW250" s="14" t="s">
        <v>33</v>
      </c>
      <c r="AX250" s="14" t="s">
        <v>72</v>
      </c>
      <c r="AY250" s="242" t="s">
        <v>159</v>
      </c>
    </row>
    <row r="251" s="14" customFormat="1">
      <c r="A251" s="14"/>
      <c r="B251" s="232"/>
      <c r="C251" s="233"/>
      <c r="D251" s="217" t="s">
        <v>173</v>
      </c>
      <c r="E251" s="234" t="s">
        <v>19</v>
      </c>
      <c r="F251" s="235" t="s">
        <v>240</v>
      </c>
      <c r="G251" s="233"/>
      <c r="H251" s="236">
        <v>-16.199999999999999</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173</v>
      </c>
      <c r="AU251" s="242" t="s">
        <v>169</v>
      </c>
      <c r="AV251" s="14" t="s">
        <v>169</v>
      </c>
      <c r="AW251" s="14" t="s">
        <v>33</v>
      </c>
      <c r="AX251" s="14" t="s">
        <v>72</v>
      </c>
      <c r="AY251" s="242" t="s">
        <v>159</v>
      </c>
    </row>
    <row r="252" s="14" customFormat="1">
      <c r="A252" s="14"/>
      <c r="B252" s="232"/>
      <c r="C252" s="233"/>
      <c r="D252" s="217" t="s">
        <v>173</v>
      </c>
      <c r="E252" s="234" t="s">
        <v>19</v>
      </c>
      <c r="F252" s="235" t="s">
        <v>241</v>
      </c>
      <c r="G252" s="233"/>
      <c r="H252" s="236">
        <v>-1.6499999999999999</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173</v>
      </c>
      <c r="AU252" s="242" t="s">
        <v>169</v>
      </c>
      <c r="AV252" s="14" t="s">
        <v>169</v>
      </c>
      <c r="AW252" s="14" t="s">
        <v>33</v>
      </c>
      <c r="AX252" s="14" t="s">
        <v>72</v>
      </c>
      <c r="AY252" s="242" t="s">
        <v>159</v>
      </c>
    </row>
    <row r="253" s="14" customFormat="1">
      <c r="A253" s="14"/>
      <c r="B253" s="232"/>
      <c r="C253" s="233"/>
      <c r="D253" s="217" t="s">
        <v>173</v>
      </c>
      <c r="E253" s="234" t="s">
        <v>19</v>
      </c>
      <c r="F253" s="235" t="s">
        <v>242</v>
      </c>
      <c r="G253" s="233"/>
      <c r="H253" s="236">
        <v>-0.64000000000000001</v>
      </c>
      <c r="I253" s="237"/>
      <c r="J253" s="233"/>
      <c r="K253" s="233"/>
      <c r="L253" s="238"/>
      <c r="M253" s="239"/>
      <c r="N253" s="240"/>
      <c r="O253" s="240"/>
      <c r="P253" s="240"/>
      <c r="Q253" s="240"/>
      <c r="R253" s="240"/>
      <c r="S253" s="240"/>
      <c r="T253" s="241"/>
      <c r="U253" s="14"/>
      <c r="V253" s="14"/>
      <c r="W253" s="14"/>
      <c r="X253" s="14"/>
      <c r="Y253" s="14"/>
      <c r="Z253" s="14"/>
      <c r="AA253" s="14"/>
      <c r="AB253" s="14"/>
      <c r="AC253" s="14"/>
      <c r="AD253" s="14"/>
      <c r="AE253" s="14"/>
      <c r="AT253" s="242" t="s">
        <v>173</v>
      </c>
      <c r="AU253" s="242" t="s">
        <v>169</v>
      </c>
      <c r="AV253" s="14" t="s">
        <v>169</v>
      </c>
      <c r="AW253" s="14" t="s">
        <v>33</v>
      </c>
      <c r="AX253" s="14" t="s">
        <v>72</v>
      </c>
      <c r="AY253" s="242" t="s">
        <v>159</v>
      </c>
    </row>
    <row r="254" s="14" customFormat="1">
      <c r="A254" s="14"/>
      <c r="B254" s="232"/>
      <c r="C254" s="233"/>
      <c r="D254" s="217" t="s">
        <v>173</v>
      </c>
      <c r="E254" s="234" t="s">
        <v>19</v>
      </c>
      <c r="F254" s="235" t="s">
        <v>243</v>
      </c>
      <c r="G254" s="233"/>
      <c r="H254" s="236">
        <v>-1.9550000000000001</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173</v>
      </c>
      <c r="AU254" s="242" t="s">
        <v>169</v>
      </c>
      <c r="AV254" s="14" t="s">
        <v>169</v>
      </c>
      <c r="AW254" s="14" t="s">
        <v>33</v>
      </c>
      <c r="AX254" s="14" t="s">
        <v>72</v>
      </c>
      <c r="AY254" s="242" t="s">
        <v>159</v>
      </c>
    </row>
    <row r="255" s="14" customFormat="1">
      <c r="A255" s="14"/>
      <c r="B255" s="232"/>
      <c r="C255" s="233"/>
      <c r="D255" s="217" t="s">
        <v>173</v>
      </c>
      <c r="E255" s="234" t="s">
        <v>19</v>
      </c>
      <c r="F255" s="235" t="s">
        <v>244</v>
      </c>
      <c r="G255" s="233"/>
      <c r="H255" s="236">
        <v>-0.88</v>
      </c>
      <c r="I255" s="237"/>
      <c r="J255" s="233"/>
      <c r="K255" s="233"/>
      <c r="L255" s="238"/>
      <c r="M255" s="239"/>
      <c r="N255" s="240"/>
      <c r="O255" s="240"/>
      <c r="P255" s="240"/>
      <c r="Q255" s="240"/>
      <c r="R255" s="240"/>
      <c r="S255" s="240"/>
      <c r="T255" s="241"/>
      <c r="U255" s="14"/>
      <c r="V255" s="14"/>
      <c r="W255" s="14"/>
      <c r="X255" s="14"/>
      <c r="Y255" s="14"/>
      <c r="Z255" s="14"/>
      <c r="AA255" s="14"/>
      <c r="AB255" s="14"/>
      <c r="AC255" s="14"/>
      <c r="AD255" s="14"/>
      <c r="AE255" s="14"/>
      <c r="AT255" s="242" t="s">
        <v>173</v>
      </c>
      <c r="AU255" s="242" t="s">
        <v>169</v>
      </c>
      <c r="AV255" s="14" t="s">
        <v>169</v>
      </c>
      <c r="AW255" s="14" t="s">
        <v>33</v>
      </c>
      <c r="AX255" s="14" t="s">
        <v>72</v>
      </c>
      <c r="AY255" s="242" t="s">
        <v>159</v>
      </c>
    </row>
    <row r="256" s="13" customFormat="1">
      <c r="A256" s="13"/>
      <c r="B256" s="222"/>
      <c r="C256" s="223"/>
      <c r="D256" s="217" t="s">
        <v>173</v>
      </c>
      <c r="E256" s="224" t="s">
        <v>19</v>
      </c>
      <c r="F256" s="225" t="s">
        <v>245</v>
      </c>
      <c r="G256" s="223"/>
      <c r="H256" s="224" t="s">
        <v>19</v>
      </c>
      <c r="I256" s="226"/>
      <c r="J256" s="223"/>
      <c r="K256" s="223"/>
      <c r="L256" s="227"/>
      <c r="M256" s="228"/>
      <c r="N256" s="229"/>
      <c r="O256" s="229"/>
      <c r="P256" s="229"/>
      <c r="Q256" s="229"/>
      <c r="R256" s="229"/>
      <c r="S256" s="229"/>
      <c r="T256" s="230"/>
      <c r="U256" s="13"/>
      <c r="V256" s="13"/>
      <c r="W256" s="13"/>
      <c r="X256" s="13"/>
      <c r="Y256" s="13"/>
      <c r="Z256" s="13"/>
      <c r="AA256" s="13"/>
      <c r="AB256" s="13"/>
      <c r="AC256" s="13"/>
      <c r="AD256" s="13"/>
      <c r="AE256" s="13"/>
      <c r="AT256" s="231" t="s">
        <v>173</v>
      </c>
      <c r="AU256" s="231" t="s">
        <v>169</v>
      </c>
      <c r="AV256" s="13" t="s">
        <v>80</v>
      </c>
      <c r="AW256" s="13" t="s">
        <v>33</v>
      </c>
      <c r="AX256" s="13" t="s">
        <v>72</v>
      </c>
      <c r="AY256" s="231" t="s">
        <v>159</v>
      </c>
    </row>
    <row r="257" s="14" customFormat="1">
      <c r="A257" s="14"/>
      <c r="B257" s="232"/>
      <c r="C257" s="233"/>
      <c r="D257" s="217" t="s">
        <v>173</v>
      </c>
      <c r="E257" s="234" t="s">
        <v>19</v>
      </c>
      <c r="F257" s="235" t="s">
        <v>246</v>
      </c>
      <c r="G257" s="233"/>
      <c r="H257" s="236">
        <v>17.640000000000001</v>
      </c>
      <c r="I257" s="237"/>
      <c r="J257" s="233"/>
      <c r="K257" s="233"/>
      <c r="L257" s="238"/>
      <c r="M257" s="239"/>
      <c r="N257" s="240"/>
      <c r="O257" s="240"/>
      <c r="P257" s="240"/>
      <c r="Q257" s="240"/>
      <c r="R257" s="240"/>
      <c r="S257" s="240"/>
      <c r="T257" s="241"/>
      <c r="U257" s="14"/>
      <c r="V257" s="14"/>
      <c r="W257" s="14"/>
      <c r="X257" s="14"/>
      <c r="Y257" s="14"/>
      <c r="Z257" s="14"/>
      <c r="AA257" s="14"/>
      <c r="AB257" s="14"/>
      <c r="AC257" s="14"/>
      <c r="AD257" s="14"/>
      <c r="AE257" s="14"/>
      <c r="AT257" s="242" t="s">
        <v>173</v>
      </c>
      <c r="AU257" s="242" t="s">
        <v>169</v>
      </c>
      <c r="AV257" s="14" t="s">
        <v>169</v>
      </c>
      <c r="AW257" s="14" t="s">
        <v>33</v>
      </c>
      <c r="AX257" s="14" t="s">
        <v>72</v>
      </c>
      <c r="AY257" s="242" t="s">
        <v>159</v>
      </c>
    </row>
    <row r="258" s="14" customFormat="1">
      <c r="A258" s="14"/>
      <c r="B258" s="232"/>
      <c r="C258" s="233"/>
      <c r="D258" s="217" t="s">
        <v>173</v>
      </c>
      <c r="E258" s="234" t="s">
        <v>19</v>
      </c>
      <c r="F258" s="235" t="s">
        <v>247</v>
      </c>
      <c r="G258" s="233"/>
      <c r="H258" s="236">
        <v>10.08</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173</v>
      </c>
      <c r="AU258" s="242" t="s">
        <v>169</v>
      </c>
      <c r="AV258" s="14" t="s">
        <v>169</v>
      </c>
      <c r="AW258" s="14" t="s">
        <v>33</v>
      </c>
      <c r="AX258" s="14" t="s">
        <v>72</v>
      </c>
      <c r="AY258" s="242" t="s">
        <v>159</v>
      </c>
    </row>
    <row r="259" s="14" customFormat="1">
      <c r="A259" s="14"/>
      <c r="B259" s="232"/>
      <c r="C259" s="233"/>
      <c r="D259" s="217" t="s">
        <v>173</v>
      </c>
      <c r="E259" s="234" t="s">
        <v>19</v>
      </c>
      <c r="F259" s="235" t="s">
        <v>248</v>
      </c>
      <c r="G259" s="233"/>
      <c r="H259" s="236">
        <v>2.4849999999999999</v>
      </c>
      <c r="I259" s="237"/>
      <c r="J259" s="233"/>
      <c r="K259" s="233"/>
      <c r="L259" s="238"/>
      <c r="M259" s="239"/>
      <c r="N259" s="240"/>
      <c r="O259" s="240"/>
      <c r="P259" s="240"/>
      <c r="Q259" s="240"/>
      <c r="R259" s="240"/>
      <c r="S259" s="240"/>
      <c r="T259" s="241"/>
      <c r="U259" s="14"/>
      <c r="V259" s="14"/>
      <c r="W259" s="14"/>
      <c r="X259" s="14"/>
      <c r="Y259" s="14"/>
      <c r="Z259" s="14"/>
      <c r="AA259" s="14"/>
      <c r="AB259" s="14"/>
      <c r="AC259" s="14"/>
      <c r="AD259" s="14"/>
      <c r="AE259" s="14"/>
      <c r="AT259" s="242" t="s">
        <v>173</v>
      </c>
      <c r="AU259" s="242" t="s">
        <v>169</v>
      </c>
      <c r="AV259" s="14" t="s">
        <v>169</v>
      </c>
      <c r="AW259" s="14" t="s">
        <v>33</v>
      </c>
      <c r="AX259" s="14" t="s">
        <v>72</v>
      </c>
      <c r="AY259" s="242" t="s">
        <v>159</v>
      </c>
    </row>
    <row r="260" s="14" customFormat="1">
      <c r="A260" s="14"/>
      <c r="B260" s="232"/>
      <c r="C260" s="233"/>
      <c r="D260" s="217" t="s">
        <v>173</v>
      </c>
      <c r="E260" s="234" t="s">
        <v>19</v>
      </c>
      <c r="F260" s="235" t="s">
        <v>249</v>
      </c>
      <c r="G260" s="233"/>
      <c r="H260" s="236">
        <v>1.3999999999999999</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173</v>
      </c>
      <c r="AU260" s="242" t="s">
        <v>169</v>
      </c>
      <c r="AV260" s="14" t="s">
        <v>169</v>
      </c>
      <c r="AW260" s="14" t="s">
        <v>33</v>
      </c>
      <c r="AX260" s="14" t="s">
        <v>72</v>
      </c>
      <c r="AY260" s="242" t="s">
        <v>159</v>
      </c>
    </row>
    <row r="261" s="14" customFormat="1">
      <c r="A261" s="14"/>
      <c r="B261" s="232"/>
      <c r="C261" s="233"/>
      <c r="D261" s="217" t="s">
        <v>173</v>
      </c>
      <c r="E261" s="234" t="s">
        <v>19</v>
      </c>
      <c r="F261" s="235" t="s">
        <v>250</v>
      </c>
      <c r="G261" s="233"/>
      <c r="H261" s="236">
        <v>1.9079999999999999</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173</v>
      </c>
      <c r="AU261" s="242" t="s">
        <v>169</v>
      </c>
      <c r="AV261" s="14" t="s">
        <v>169</v>
      </c>
      <c r="AW261" s="14" t="s">
        <v>33</v>
      </c>
      <c r="AX261" s="14" t="s">
        <v>72</v>
      </c>
      <c r="AY261" s="242" t="s">
        <v>159</v>
      </c>
    </row>
    <row r="262" s="14" customFormat="1">
      <c r="A262" s="14"/>
      <c r="B262" s="232"/>
      <c r="C262" s="233"/>
      <c r="D262" s="217" t="s">
        <v>173</v>
      </c>
      <c r="E262" s="234" t="s">
        <v>19</v>
      </c>
      <c r="F262" s="235" t="s">
        <v>251</v>
      </c>
      <c r="G262" s="233"/>
      <c r="H262" s="236">
        <v>1.05</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173</v>
      </c>
      <c r="AU262" s="242" t="s">
        <v>169</v>
      </c>
      <c r="AV262" s="14" t="s">
        <v>169</v>
      </c>
      <c r="AW262" s="14" t="s">
        <v>33</v>
      </c>
      <c r="AX262" s="14" t="s">
        <v>72</v>
      </c>
      <c r="AY262" s="242" t="s">
        <v>159</v>
      </c>
    </row>
    <row r="263" s="13" customFormat="1">
      <c r="A263" s="13"/>
      <c r="B263" s="222"/>
      <c r="C263" s="223"/>
      <c r="D263" s="217" t="s">
        <v>173</v>
      </c>
      <c r="E263" s="224" t="s">
        <v>19</v>
      </c>
      <c r="F263" s="225" t="s">
        <v>252</v>
      </c>
      <c r="G263" s="223"/>
      <c r="H263" s="224" t="s">
        <v>19</v>
      </c>
      <c r="I263" s="226"/>
      <c r="J263" s="223"/>
      <c r="K263" s="223"/>
      <c r="L263" s="227"/>
      <c r="M263" s="228"/>
      <c r="N263" s="229"/>
      <c r="O263" s="229"/>
      <c r="P263" s="229"/>
      <c r="Q263" s="229"/>
      <c r="R263" s="229"/>
      <c r="S263" s="229"/>
      <c r="T263" s="230"/>
      <c r="U263" s="13"/>
      <c r="V263" s="13"/>
      <c r="W263" s="13"/>
      <c r="X263" s="13"/>
      <c r="Y263" s="13"/>
      <c r="Z263" s="13"/>
      <c r="AA263" s="13"/>
      <c r="AB263" s="13"/>
      <c r="AC263" s="13"/>
      <c r="AD263" s="13"/>
      <c r="AE263" s="13"/>
      <c r="AT263" s="231" t="s">
        <v>173</v>
      </c>
      <c r="AU263" s="231" t="s">
        <v>169</v>
      </c>
      <c r="AV263" s="13" t="s">
        <v>80</v>
      </c>
      <c r="AW263" s="13" t="s">
        <v>33</v>
      </c>
      <c r="AX263" s="13" t="s">
        <v>72</v>
      </c>
      <c r="AY263" s="231" t="s">
        <v>159</v>
      </c>
    </row>
    <row r="264" s="14" customFormat="1">
      <c r="A264" s="14"/>
      <c r="B264" s="232"/>
      <c r="C264" s="233"/>
      <c r="D264" s="217" t="s">
        <v>173</v>
      </c>
      <c r="E264" s="234" t="s">
        <v>19</v>
      </c>
      <c r="F264" s="235" t="s">
        <v>253</v>
      </c>
      <c r="G264" s="233"/>
      <c r="H264" s="236">
        <v>5.04</v>
      </c>
      <c r="I264" s="237"/>
      <c r="J264" s="233"/>
      <c r="K264" s="233"/>
      <c r="L264" s="238"/>
      <c r="M264" s="239"/>
      <c r="N264" s="240"/>
      <c r="O264" s="240"/>
      <c r="P264" s="240"/>
      <c r="Q264" s="240"/>
      <c r="R264" s="240"/>
      <c r="S264" s="240"/>
      <c r="T264" s="241"/>
      <c r="U264" s="14"/>
      <c r="V264" s="14"/>
      <c r="W264" s="14"/>
      <c r="X264" s="14"/>
      <c r="Y264" s="14"/>
      <c r="Z264" s="14"/>
      <c r="AA264" s="14"/>
      <c r="AB264" s="14"/>
      <c r="AC264" s="14"/>
      <c r="AD264" s="14"/>
      <c r="AE264" s="14"/>
      <c r="AT264" s="242" t="s">
        <v>173</v>
      </c>
      <c r="AU264" s="242" t="s">
        <v>169</v>
      </c>
      <c r="AV264" s="14" t="s">
        <v>169</v>
      </c>
      <c r="AW264" s="14" t="s">
        <v>33</v>
      </c>
      <c r="AX264" s="14" t="s">
        <v>72</v>
      </c>
      <c r="AY264" s="242" t="s">
        <v>159</v>
      </c>
    </row>
    <row r="265" s="14" customFormat="1">
      <c r="A265" s="14"/>
      <c r="B265" s="232"/>
      <c r="C265" s="233"/>
      <c r="D265" s="217" t="s">
        <v>173</v>
      </c>
      <c r="E265" s="234" t="s">
        <v>19</v>
      </c>
      <c r="F265" s="235" t="s">
        <v>254</v>
      </c>
      <c r="G265" s="233"/>
      <c r="H265" s="236">
        <v>3.7799999999999998</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173</v>
      </c>
      <c r="AU265" s="242" t="s">
        <v>169</v>
      </c>
      <c r="AV265" s="14" t="s">
        <v>169</v>
      </c>
      <c r="AW265" s="14" t="s">
        <v>33</v>
      </c>
      <c r="AX265" s="14" t="s">
        <v>72</v>
      </c>
      <c r="AY265" s="242" t="s">
        <v>159</v>
      </c>
    </row>
    <row r="266" s="14" customFormat="1">
      <c r="A266" s="14"/>
      <c r="B266" s="232"/>
      <c r="C266" s="233"/>
      <c r="D266" s="217" t="s">
        <v>173</v>
      </c>
      <c r="E266" s="234" t="s">
        <v>19</v>
      </c>
      <c r="F266" s="235" t="s">
        <v>255</v>
      </c>
      <c r="G266" s="233"/>
      <c r="H266" s="236">
        <v>0.38500000000000001</v>
      </c>
      <c r="I266" s="237"/>
      <c r="J266" s="233"/>
      <c r="K266" s="233"/>
      <c r="L266" s="238"/>
      <c r="M266" s="239"/>
      <c r="N266" s="240"/>
      <c r="O266" s="240"/>
      <c r="P266" s="240"/>
      <c r="Q266" s="240"/>
      <c r="R266" s="240"/>
      <c r="S266" s="240"/>
      <c r="T266" s="241"/>
      <c r="U266" s="14"/>
      <c r="V266" s="14"/>
      <c r="W266" s="14"/>
      <c r="X266" s="14"/>
      <c r="Y266" s="14"/>
      <c r="Z266" s="14"/>
      <c r="AA266" s="14"/>
      <c r="AB266" s="14"/>
      <c r="AC266" s="14"/>
      <c r="AD266" s="14"/>
      <c r="AE266" s="14"/>
      <c r="AT266" s="242" t="s">
        <v>173</v>
      </c>
      <c r="AU266" s="242" t="s">
        <v>169</v>
      </c>
      <c r="AV266" s="14" t="s">
        <v>169</v>
      </c>
      <c r="AW266" s="14" t="s">
        <v>33</v>
      </c>
      <c r="AX266" s="14" t="s">
        <v>72</v>
      </c>
      <c r="AY266" s="242" t="s">
        <v>159</v>
      </c>
    </row>
    <row r="267" s="14" customFormat="1">
      <c r="A267" s="14"/>
      <c r="B267" s="232"/>
      <c r="C267" s="233"/>
      <c r="D267" s="217" t="s">
        <v>173</v>
      </c>
      <c r="E267" s="234" t="s">
        <v>19</v>
      </c>
      <c r="F267" s="235" t="s">
        <v>256</v>
      </c>
      <c r="G267" s="233"/>
      <c r="H267" s="236">
        <v>0.28000000000000003</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173</v>
      </c>
      <c r="AU267" s="242" t="s">
        <v>169</v>
      </c>
      <c r="AV267" s="14" t="s">
        <v>169</v>
      </c>
      <c r="AW267" s="14" t="s">
        <v>33</v>
      </c>
      <c r="AX267" s="14" t="s">
        <v>72</v>
      </c>
      <c r="AY267" s="242" t="s">
        <v>159</v>
      </c>
    </row>
    <row r="268" s="14" customFormat="1">
      <c r="A268" s="14"/>
      <c r="B268" s="232"/>
      <c r="C268" s="233"/>
      <c r="D268" s="217" t="s">
        <v>173</v>
      </c>
      <c r="E268" s="234" t="s">
        <v>19</v>
      </c>
      <c r="F268" s="235" t="s">
        <v>257</v>
      </c>
      <c r="G268" s="233"/>
      <c r="H268" s="236">
        <v>0.29799999999999999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173</v>
      </c>
      <c r="AU268" s="242" t="s">
        <v>169</v>
      </c>
      <c r="AV268" s="14" t="s">
        <v>169</v>
      </c>
      <c r="AW268" s="14" t="s">
        <v>33</v>
      </c>
      <c r="AX268" s="14" t="s">
        <v>72</v>
      </c>
      <c r="AY268" s="242" t="s">
        <v>159</v>
      </c>
    </row>
    <row r="269" s="14" customFormat="1">
      <c r="A269" s="14"/>
      <c r="B269" s="232"/>
      <c r="C269" s="233"/>
      <c r="D269" s="217" t="s">
        <v>173</v>
      </c>
      <c r="E269" s="234" t="s">
        <v>19</v>
      </c>
      <c r="F269" s="235" t="s">
        <v>258</v>
      </c>
      <c r="G269" s="233"/>
      <c r="H269" s="236">
        <v>0.28000000000000003</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173</v>
      </c>
      <c r="AU269" s="242" t="s">
        <v>169</v>
      </c>
      <c r="AV269" s="14" t="s">
        <v>169</v>
      </c>
      <c r="AW269" s="14" t="s">
        <v>33</v>
      </c>
      <c r="AX269" s="14" t="s">
        <v>72</v>
      </c>
      <c r="AY269" s="242" t="s">
        <v>159</v>
      </c>
    </row>
    <row r="270" s="13" customFormat="1">
      <c r="A270" s="13"/>
      <c r="B270" s="222"/>
      <c r="C270" s="223"/>
      <c r="D270" s="217" t="s">
        <v>173</v>
      </c>
      <c r="E270" s="224" t="s">
        <v>19</v>
      </c>
      <c r="F270" s="225" t="s">
        <v>263</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173</v>
      </c>
      <c r="AU270" s="231" t="s">
        <v>169</v>
      </c>
      <c r="AV270" s="13" t="s">
        <v>80</v>
      </c>
      <c r="AW270" s="13" t="s">
        <v>33</v>
      </c>
      <c r="AX270" s="13" t="s">
        <v>72</v>
      </c>
      <c r="AY270" s="231" t="s">
        <v>159</v>
      </c>
    </row>
    <row r="271" s="14" customFormat="1">
      <c r="A271" s="14"/>
      <c r="B271" s="232"/>
      <c r="C271" s="233"/>
      <c r="D271" s="217" t="s">
        <v>173</v>
      </c>
      <c r="E271" s="234" t="s">
        <v>19</v>
      </c>
      <c r="F271" s="235" t="s">
        <v>264</v>
      </c>
      <c r="G271" s="233"/>
      <c r="H271" s="236">
        <v>36</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173</v>
      </c>
      <c r="AU271" s="242" t="s">
        <v>169</v>
      </c>
      <c r="AV271" s="14" t="s">
        <v>169</v>
      </c>
      <c r="AW271" s="14" t="s">
        <v>33</v>
      </c>
      <c r="AX271" s="14" t="s">
        <v>72</v>
      </c>
      <c r="AY271" s="242" t="s">
        <v>159</v>
      </c>
    </row>
    <row r="272" s="15" customFormat="1">
      <c r="A272" s="15"/>
      <c r="B272" s="243"/>
      <c r="C272" s="244"/>
      <c r="D272" s="217" t="s">
        <v>173</v>
      </c>
      <c r="E272" s="245" t="s">
        <v>19</v>
      </c>
      <c r="F272" s="246" t="s">
        <v>177</v>
      </c>
      <c r="G272" s="244"/>
      <c r="H272" s="247">
        <v>375.35099999999994</v>
      </c>
      <c r="I272" s="248"/>
      <c r="J272" s="244"/>
      <c r="K272" s="244"/>
      <c r="L272" s="249"/>
      <c r="M272" s="250"/>
      <c r="N272" s="251"/>
      <c r="O272" s="251"/>
      <c r="P272" s="251"/>
      <c r="Q272" s="251"/>
      <c r="R272" s="251"/>
      <c r="S272" s="251"/>
      <c r="T272" s="252"/>
      <c r="U272" s="15"/>
      <c r="V272" s="15"/>
      <c r="W272" s="15"/>
      <c r="X272" s="15"/>
      <c r="Y272" s="15"/>
      <c r="Z272" s="15"/>
      <c r="AA272" s="15"/>
      <c r="AB272" s="15"/>
      <c r="AC272" s="15"/>
      <c r="AD272" s="15"/>
      <c r="AE272" s="15"/>
      <c r="AT272" s="253" t="s">
        <v>173</v>
      </c>
      <c r="AU272" s="253" t="s">
        <v>169</v>
      </c>
      <c r="AV272" s="15" t="s">
        <v>168</v>
      </c>
      <c r="AW272" s="15" t="s">
        <v>33</v>
      </c>
      <c r="AX272" s="15" t="s">
        <v>80</v>
      </c>
      <c r="AY272" s="253" t="s">
        <v>159</v>
      </c>
    </row>
    <row r="273" s="14" customFormat="1">
      <c r="A273" s="14"/>
      <c r="B273" s="232"/>
      <c r="C273" s="233"/>
      <c r="D273" s="217" t="s">
        <v>173</v>
      </c>
      <c r="E273" s="233"/>
      <c r="F273" s="235" t="s">
        <v>272</v>
      </c>
      <c r="G273" s="233"/>
      <c r="H273" s="236">
        <v>1126.0530000000001</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173</v>
      </c>
      <c r="AU273" s="242" t="s">
        <v>169</v>
      </c>
      <c r="AV273" s="14" t="s">
        <v>169</v>
      </c>
      <c r="AW273" s="14" t="s">
        <v>4</v>
      </c>
      <c r="AX273" s="14" t="s">
        <v>80</v>
      </c>
      <c r="AY273" s="242" t="s">
        <v>159</v>
      </c>
    </row>
    <row r="274" s="2" customFormat="1" ht="37.8" customHeight="1">
      <c r="A274" s="38"/>
      <c r="B274" s="39"/>
      <c r="C274" s="204" t="s">
        <v>109</v>
      </c>
      <c r="D274" s="204" t="s">
        <v>163</v>
      </c>
      <c r="E274" s="205" t="s">
        <v>273</v>
      </c>
      <c r="F274" s="206" t="s">
        <v>274</v>
      </c>
      <c r="G274" s="207" t="s">
        <v>166</v>
      </c>
      <c r="H274" s="208">
        <v>9.4499999999999993</v>
      </c>
      <c r="I274" s="209"/>
      <c r="J274" s="210">
        <f>ROUND(I274*H274,2)</f>
        <v>0</v>
      </c>
      <c r="K274" s="206" t="s">
        <v>167</v>
      </c>
      <c r="L274" s="44"/>
      <c r="M274" s="211" t="s">
        <v>19</v>
      </c>
      <c r="N274" s="212" t="s">
        <v>44</v>
      </c>
      <c r="O274" s="84"/>
      <c r="P274" s="213">
        <f>O274*H274</f>
        <v>0</v>
      </c>
      <c r="Q274" s="213">
        <v>0.0043800000000000002</v>
      </c>
      <c r="R274" s="213">
        <f>Q274*H274</f>
        <v>0.041390999999999997</v>
      </c>
      <c r="S274" s="213">
        <v>0</v>
      </c>
      <c r="T274" s="214">
        <f>S274*H274</f>
        <v>0</v>
      </c>
      <c r="U274" s="38"/>
      <c r="V274" s="38"/>
      <c r="W274" s="38"/>
      <c r="X274" s="38"/>
      <c r="Y274" s="38"/>
      <c r="Z274" s="38"/>
      <c r="AA274" s="38"/>
      <c r="AB274" s="38"/>
      <c r="AC274" s="38"/>
      <c r="AD274" s="38"/>
      <c r="AE274" s="38"/>
      <c r="AR274" s="215" t="s">
        <v>168</v>
      </c>
      <c r="AT274" s="215" t="s">
        <v>163</v>
      </c>
      <c r="AU274" s="215" t="s">
        <v>169</v>
      </c>
      <c r="AY274" s="17" t="s">
        <v>159</v>
      </c>
      <c r="BE274" s="216">
        <f>IF(N274="základní",J274,0)</f>
        <v>0</v>
      </c>
      <c r="BF274" s="216">
        <f>IF(N274="snížená",J274,0)</f>
        <v>0</v>
      </c>
      <c r="BG274" s="216">
        <f>IF(N274="zákl. přenesená",J274,0)</f>
        <v>0</v>
      </c>
      <c r="BH274" s="216">
        <f>IF(N274="sníž. přenesená",J274,0)</f>
        <v>0</v>
      </c>
      <c r="BI274" s="216">
        <f>IF(N274="nulová",J274,0)</f>
        <v>0</v>
      </c>
      <c r="BJ274" s="17" t="s">
        <v>169</v>
      </c>
      <c r="BK274" s="216">
        <f>ROUND(I274*H274,2)</f>
        <v>0</v>
      </c>
      <c r="BL274" s="17" t="s">
        <v>168</v>
      </c>
      <c r="BM274" s="215" t="s">
        <v>275</v>
      </c>
    </row>
    <row r="275" s="2" customFormat="1">
      <c r="A275" s="38"/>
      <c r="B275" s="39"/>
      <c r="C275" s="40"/>
      <c r="D275" s="217" t="s">
        <v>171</v>
      </c>
      <c r="E275" s="40"/>
      <c r="F275" s="218" t="s">
        <v>200</v>
      </c>
      <c r="G275" s="40"/>
      <c r="H275" s="40"/>
      <c r="I275" s="219"/>
      <c r="J275" s="40"/>
      <c r="K275" s="40"/>
      <c r="L275" s="44"/>
      <c r="M275" s="220"/>
      <c r="N275" s="221"/>
      <c r="O275" s="84"/>
      <c r="P275" s="84"/>
      <c r="Q275" s="84"/>
      <c r="R275" s="84"/>
      <c r="S275" s="84"/>
      <c r="T275" s="85"/>
      <c r="U275" s="38"/>
      <c r="V275" s="38"/>
      <c r="W275" s="38"/>
      <c r="X275" s="38"/>
      <c r="Y275" s="38"/>
      <c r="Z275" s="38"/>
      <c r="AA275" s="38"/>
      <c r="AB275" s="38"/>
      <c r="AC275" s="38"/>
      <c r="AD275" s="38"/>
      <c r="AE275" s="38"/>
      <c r="AT275" s="17" t="s">
        <v>171</v>
      </c>
      <c r="AU275" s="17" t="s">
        <v>169</v>
      </c>
    </row>
    <row r="276" s="13" customFormat="1">
      <c r="A276" s="13"/>
      <c r="B276" s="222"/>
      <c r="C276" s="223"/>
      <c r="D276" s="217" t="s">
        <v>173</v>
      </c>
      <c r="E276" s="224" t="s">
        <v>19</v>
      </c>
      <c r="F276" s="225" t="s">
        <v>226</v>
      </c>
      <c r="G276" s="223"/>
      <c r="H276" s="224" t="s">
        <v>19</v>
      </c>
      <c r="I276" s="226"/>
      <c r="J276" s="223"/>
      <c r="K276" s="223"/>
      <c r="L276" s="227"/>
      <c r="M276" s="228"/>
      <c r="N276" s="229"/>
      <c r="O276" s="229"/>
      <c r="P276" s="229"/>
      <c r="Q276" s="229"/>
      <c r="R276" s="229"/>
      <c r="S276" s="229"/>
      <c r="T276" s="230"/>
      <c r="U276" s="13"/>
      <c r="V276" s="13"/>
      <c r="W276" s="13"/>
      <c r="X276" s="13"/>
      <c r="Y276" s="13"/>
      <c r="Z276" s="13"/>
      <c r="AA276" s="13"/>
      <c r="AB276" s="13"/>
      <c r="AC276" s="13"/>
      <c r="AD276" s="13"/>
      <c r="AE276" s="13"/>
      <c r="AT276" s="231" t="s">
        <v>173</v>
      </c>
      <c r="AU276" s="231" t="s">
        <v>169</v>
      </c>
      <c r="AV276" s="13" t="s">
        <v>80</v>
      </c>
      <c r="AW276" s="13" t="s">
        <v>33</v>
      </c>
      <c r="AX276" s="13" t="s">
        <v>72</v>
      </c>
      <c r="AY276" s="231" t="s">
        <v>159</v>
      </c>
    </row>
    <row r="277" s="14" customFormat="1">
      <c r="A277" s="14"/>
      <c r="B277" s="232"/>
      <c r="C277" s="233"/>
      <c r="D277" s="217" t="s">
        <v>173</v>
      </c>
      <c r="E277" s="234" t="s">
        <v>19</v>
      </c>
      <c r="F277" s="235" t="s">
        <v>227</v>
      </c>
      <c r="G277" s="233"/>
      <c r="H277" s="236">
        <v>9.4499999999999993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173</v>
      </c>
      <c r="AU277" s="242" t="s">
        <v>169</v>
      </c>
      <c r="AV277" s="14" t="s">
        <v>169</v>
      </c>
      <c r="AW277" s="14" t="s">
        <v>33</v>
      </c>
      <c r="AX277" s="14" t="s">
        <v>72</v>
      </c>
      <c r="AY277" s="242" t="s">
        <v>159</v>
      </c>
    </row>
    <row r="278" s="15" customFormat="1">
      <c r="A278" s="15"/>
      <c r="B278" s="243"/>
      <c r="C278" s="244"/>
      <c r="D278" s="217" t="s">
        <v>173</v>
      </c>
      <c r="E278" s="245" t="s">
        <v>19</v>
      </c>
      <c r="F278" s="246" t="s">
        <v>177</v>
      </c>
      <c r="G278" s="244"/>
      <c r="H278" s="247">
        <v>9.4499999999999993</v>
      </c>
      <c r="I278" s="248"/>
      <c r="J278" s="244"/>
      <c r="K278" s="244"/>
      <c r="L278" s="249"/>
      <c r="M278" s="250"/>
      <c r="N278" s="251"/>
      <c r="O278" s="251"/>
      <c r="P278" s="251"/>
      <c r="Q278" s="251"/>
      <c r="R278" s="251"/>
      <c r="S278" s="251"/>
      <c r="T278" s="252"/>
      <c r="U278" s="15"/>
      <c r="V278" s="15"/>
      <c r="W278" s="15"/>
      <c r="X278" s="15"/>
      <c r="Y278" s="15"/>
      <c r="Z278" s="15"/>
      <c r="AA278" s="15"/>
      <c r="AB278" s="15"/>
      <c r="AC278" s="15"/>
      <c r="AD278" s="15"/>
      <c r="AE278" s="15"/>
      <c r="AT278" s="253" t="s">
        <v>173</v>
      </c>
      <c r="AU278" s="253" t="s">
        <v>169</v>
      </c>
      <c r="AV278" s="15" t="s">
        <v>168</v>
      </c>
      <c r="AW278" s="15" t="s">
        <v>33</v>
      </c>
      <c r="AX278" s="15" t="s">
        <v>80</v>
      </c>
      <c r="AY278" s="253" t="s">
        <v>159</v>
      </c>
    </row>
    <row r="279" s="2" customFormat="1" ht="49.05" customHeight="1">
      <c r="A279" s="38"/>
      <c r="B279" s="39"/>
      <c r="C279" s="204" t="s">
        <v>112</v>
      </c>
      <c r="D279" s="204" t="s">
        <v>163</v>
      </c>
      <c r="E279" s="205" t="s">
        <v>276</v>
      </c>
      <c r="F279" s="206" t="s">
        <v>277</v>
      </c>
      <c r="G279" s="207" t="s">
        <v>278</v>
      </c>
      <c r="H279" s="208">
        <v>165.30000000000001</v>
      </c>
      <c r="I279" s="209"/>
      <c r="J279" s="210">
        <f>ROUND(I279*H279,2)</f>
        <v>0</v>
      </c>
      <c r="K279" s="206" t="s">
        <v>167</v>
      </c>
      <c r="L279" s="44"/>
      <c r="M279" s="211" t="s">
        <v>19</v>
      </c>
      <c r="N279" s="212" t="s">
        <v>44</v>
      </c>
      <c r="O279" s="84"/>
      <c r="P279" s="213">
        <f>O279*H279</f>
        <v>0</v>
      </c>
      <c r="Q279" s="213">
        <v>0</v>
      </c>
      <c r="R279" s="213">
        <f>Q279*H279</f>
        <v>0</v>
      </c>
      <c r="S279" s="213">
        <v>0</v>
      </c>
      <c r="T279" s="214">
        <f>S279*H279</f>
        <v>0</v>
      </c>
      <c r="U279" s="38"/>
      <c r="V279" s="38"/>
      <c r="W279" s="38"/>
      <c r="X279" s="38"/>
      <c r="Y279" s="38"/>
      <c r="Z279" s="38"/>
      <c r="AA279" s="38"/>
      <c r="AB279" s="38"/>
      <c r="AC279" s="38"/>
      <c r="AD279" s="38"/>
      <c r="AE279" s="38"/>
      <c r="AR279" s="215" t="s">
        <v>168</v>
      </c>
      <c r="AT279" s="215" t="s">
        <v>163</v>
      </c>
      <c r="AU279" s="215" t="s">
        <v>169</v>
      </c>
      <c r="AY279" s="17" t="s">
        <v>159</v>
      </c>
      <c r="BE279" s="216">
        <f>IF(N279="základní",J279,0)</f>
        <v>0</v>
      </c>
      <c r="BF279" s="216">
        <f>IF(N279="snížená",J279,0)</f>
        <v>0</v>
      </c>
      <c r="BG279" s="216">
        <f>IF(N279="zákl. přenesená",J279,0)</f>
        <v>0</v>
      </c>
      <c r="BH279" s="216">
        <f>IF(N279="sníž. přenesená",J279,0)</f>
        <v>0</v>
      </c>
      <c r="BI279" s="216">
        <f>IF(N279="nulová",J279,0)</f>
        <v>0</v>
      </c>
      <c r="BJ279" s="17" t="s">
        <v>169</v>
      </c>
      <c r="BK279" s="216">
        <f>ROUND(I279*H279,2)</f>
        <v>0</v>
      </c>
      <c r="BL279" s="17" t="s">
        <v>168</v>
      </c>
      <c r="BM279" s="215" t="s">
        <v>279</v>
      </c>
    </row>
    <row r="280" s="2" customFormat="1">
      <c r="A280" s="38"/>
      <c r="B280" s="39"/>
      <c r="C280" s="40"/>
      <c r="D280" s="217" t="s">
        <v>171</v>
      </c>
      <c r="E280" s="40"/>
      <c r="F280" s="218" t="s">
        <v>280</v>
      </c>
      <c r="G280" s="40"/>
      <c r="H280" s="40"/>
      <c r="I280" s="219"/>
      <c r="J280" s="40"/>
      <c r="K280" s="40"/>
      <c r="L280" s="44"/>
      <c r="M280" s="220"/>
      <c r="N280" s="221"/>
      <c r="O280" s="84"/>
      <c r="P280" s="84"/>
      <c r="Q280" s="84"/>
      <c r="R280" s="84"/>
      <c r="S280" s="84"/>
      <c r="T280" s="85"/>
      <c r="U280" s="38"/>
      <c r="V280" s="38"/>
      <c r="W280" s="38"/>
      <c r="X280" s="38"/>
      <c r="Y280" s="38"/>
      <c r="Z280" s="38"/>
      <c r="AA280" s="38"/>
      <c r="AB280" s="38"/>
      <c r="AC280" s="38"/>
      <c r="AD280" s="38"/>
      <c r="AE280" s="38"/>
      <c r="AT280" s="17" t="s">
        <v>171</v>
      </c>
      <c r="AU280" s="17" t="s">
        <v>169</v>
      </c>
    </row>
    <row r="281" s="13" customFormat="1">
      <c r="A281" s="13"/>
      <c r="B281" s="222"/>
      <c r="C281" s="223"/>
      <c r="D281" s="217" t="s">
        <v>173</v>
      </c>
      <c r="E281" s="224" t="s">
        <v>19</v>
      </c>
      <c r="F281" s="225" t="s">
        <v>238</v>
      </c>
      <c r="G281" s="223"/>
      <c r="H281" s="224" t="s">
        <v>19</v>
      </c>
      <c r="I281" s="226"/>
      <c r="J281" s="223"/>
      <c r="K281" s="223"/>
      <c r="L281" s="227"/>
      <c r="M281" s="228"/>
      <c r="N281" s="229"/>
      <c r="O281" s="229"/>
      <c r="P281" s="229"/>
      <c r="Q281" s="229"/>
      <c r="R281" s="229"/>
      <c r="S281" s="229"/>
      <c r="T281" s="230"/>
      <c r="U281" s="13"/>
      <c r="V281" s="13"/>
      <c r="W281" s="13"/>
      <c r="X281" s="13"/>
      <c r="Y281" s="13"/>
      <c r="Z281" s="13"/>
      <c r="AA281" s="13"/>
      <c r="AB281" s="13"/>
      <c r="AC281" s="13"/>
      <c r="AD281" s="13"/>
      <c r="AE281" s="13"/>
      <c r="AT281" s="231" t="s">
        <v>173</v>
      </c>
      <c r="AU281" s="231" t="s">
        <v>169</v>
      </c>
      <c r="AV281" s="13" t="s">
        <v>80</v>
      </c>
      <c r="AW281" s="13" t="s">
        <v>33</v>
      </c>
      <c r="AX281" s="13" t="s">
        <v>72</v>
      </c>
      <c r="AY281" s="231" t="s">
        <v>159</v>
      </c>
    </row>
    <row r="282" s="14" customFormat="1">
      <c r="A282" s="14"/>
      <c r="B282" s="232"/>
      <c r="C282" s="233"/>
      <c r="D282" s="217" t="s">
        <v>173</v>
      </c>
      <c r="E282" s="234" t="s">
        <v>19</v>
      </c>
      <c r="F282" s="235" t="s">
        <v>281</v>
      </c>
      <c r="G282" s="233"/>
      <c r="H282" s="236">
        <v>50.399999999999999</v>
      </c>
      <c r="I282" s="237"/>
      <c r="J282" s="233"/>
      <c r="K282" s="233"/>
      <c r="L282" s="238"/>
      <c r="M282" s="239"/>
      <c r="N282" s="240"/>
      <c r="O282" s="240"/>
      <c r="P282" s="240"/>
      <c r="Q282" s="240"/>
      <c r="R282" s="240"/>
      <c r="S282" s="240"/>
      <c r="T282" s="241"/>
      <c r="U282" s="14"/>
      <c r="V282" s="14"/>
      <c r="W282" s="14"/>
      <c r="X282" s="14"/>
      <c r="Y282" s="14"/>
      <c r="Z282" s="14"/>
      <c r="AA282" s="14"/>
      <c r="AB282" s="14"/>
      <c r="AC282" s="14"/>
      <c r="AD282" s="14"/>
      <c r="AE282" s="14"/>
      <c r="AT282" s="242" t="s">
        <v>173</v>
      </c>
      <c r="AU282" s="242" t="s">
        <v>169</v>
      </c>
      <c r="AV282" s="14" t="s">
        <v>169</v>
      </c>
      <c r="AW282" s="14" t="s">
        <v>33</v>
      </c>
      <c r="AX282" s="14" t="s">
        <v>72</v>
      </c>
      <c r="AY282" s="242" t="s">
        <v>159</v>
      </c>
    </row>
    <row r="283" s="14" customFormat="1">
      <c r="A283" s="14"/>
      <c r="B283" s="232"/>
      <c r="C283" s="233"/>
      <c r="D283" s="217" t="s">
        <v>173</v>
      </c>
      <c r="E283" s="234" t="s">
        <v>19</v>
      </c>
      <c r="F283" s="235" t="s">
        <v>282</v>
      </c>
      <c r="G283" s="233"/>
      <c r="H283" s="236">
        <v>28.800000000000001</v>
      </c>
      <c r="I283" s="237"/>
      <c r="J283" s="233"/>
      <c r="K283" s="233"/>
      <c r="L283" s="238"/>
      <c r="M283" s="239"/>
      <c r="N283" s="240"/>
      <c r="O283" s="240"/>
      <c r="P283" s="240"/>
      <c r="Q283" s="240"/>
      <c r="R283" s="240"/>
      <c r="S283" s="240"/>
      <c r="T283" s="241"/>
      <c r="U283" s="14"/>
      <c r="V283" s="14"/>
      <c r="W283" s="14"/>
      <c r="X283" s="14"/>
      <c r="Y283" s="14"/>
      <c r="Z283" s="14"/>
      <c r="AA283" s="14"/>
      <c r="AB283" s="14"/>
      <c r="AC283" s="14"/>
      <c r="AD283" s="14"/>
      <c r="AE283" s="14"/>
      <c r="AT283" s="242" t="s">
        <v>173</v>
      </c>
      <c r="AU283" s="242" t="s">
        <v>169</v>
      </c>
      <c r="AV283" s="14" t="s">
        <v>169</v>
      </c>
      <c r="AW283" s="14" t="s">
        <v>33</v>
      </c>
      <c r="AX283" s="14" t="s">
        <v>72</v>
      </c>
      <c r="AY283" s="242" t="s">
        <v>159</v>
      </c>
    </row>
    <row r="284" s="14" customFormat="1">
      <c r="A284" s="14"/>
      <c r="B284" s="232"/>
      <c r="C284" s="233"/>
      <c r="D284" s="217" t="s">
        <v>173</v>
      </c>
      <c r="E284" s="234" t="s">
        <v>19</v>
      </c>
      <c r="F284" s="235" t="s">
        <v>283</v>
      </c>
      <c r="G284" s="233"/>
      <c r="H284" s="236">
        <v>7.0999999999999996</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173</v>
      </c>
      <c r="AU284" s="242" t="s">
        <v>169</v>
      </c>
      <c r="AV284" s="14" t="s">
        <v>169</v>
      </c>
      <c r="AW284" s="14" t="s">
        <v>33</v>
      </c>
      <c r="AX284" s="14" t="s">
        <v>72</v>
      </c>
      <c r="AY284" s="242" t="s">
        <v>159</v>
      </c>
    </row>
    <row r="285" s="14" customFormat="1">
      <c r="A285" s="14"/>
      <c r="B285" s="232"/>
      <c r="C285" s="233"/>
      <c r="D285" s="217" t="s">
        <v>173</v>
      </c>
      <c r="E285" s="234" t="s">
        <v>19</v>
      </c>
      <c r="F285" s="235" t="s">
        <v>284</v>
      </c>
      <c r="G285" s="233"/>
      <c r="H285" s="236">
        <v>4</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173</v>
      </c>
      <c r="AU285" s="242" t="s">
        <v>169</v>
      </c>
      <c r="AV285" s="14" t="s">
        <v>169</v>
      </c>
      <c r="AW285" s="14" t="s">
        <v>33</v>
      </c>
      <c r="AX285" s="14" t="s">
        <v>72</v>
      </c>
      <c r="AY285" s="242" t="s">
        <v>159</v>
      </c>
    </row>
    <row r="286" s="14" customFormat="1">
      <c r="A286" s="14"/>
      <c r="B286" s="232"/>
      <c r="C286" s="233"/>
      <c r="D286" s="217" t="s">
        <v>173</v>
      </c>
      <c r="E286" s="234" t="s">
        <v>19</v>
      </c>
      <c r="F286" s="235" t="s">
        <v>285</v>
      </c>
      <c r="G286" s="233"/>
      <c r="H286" s="236">
        <v>5.4500000000000002</v>
      </c>
      <c r="I286" s="237"/>
      <c r="J286" s="233"/>
      <c r="K286" s="233"/>
      <c r="L286" s="238"/>
      <c r="M286" s="239"/>
      <c r="N286" s="240"/>
      <c r="O286" s="240"/>
      <c r="P286" s="240"/>
      <c r="Q286" s="240"/>
      <c r="R286" s="240"/>
      <c r="S286" s="240"/>
      <c r="T286" s="241"/>
      <c r="U286" s="14"/>
      <c r="V286" s="14"/>
      <c r="W286" s="14"/>
      <c r="X286" s="14"/>
      <c r="Y286" s="14"/>
      <c r="Z286" s="14"/>
      <c r="AA286" s="14"/>
      <c r="AB286" s="14"/>
      <c r="AC286" s="14"/>
      <c r="AD286" s="14"/>
      <c r="AE286" s="14"/>
      <c r="AT286" s="242" t="s">
        <v>173</v>
      </c>
      <c r="AU286" s="242" t="s">
        <v>169</v>
      </c>
      <c r="AV286" s="14" t="s">
        <v>169</v>
      </c>
      <c r="AW286" s="14" t="s">
        <v>33</v>
      </c>
      <c r="AX286" s="14" t="s">
        <v>72</v>
      </c>
      <c r="AY286" s="242" t="s">
        <v>159</v>
      </c>
    </row>
    <row r="287" s="14" customFormat="1">
      <c r="A287" s="14"/>
      <c r="B287" s="232"/>
      <c r="C287" s="233"/>
      <c r="D287" s="217" t="s">
        <v>173</v>
      </c>
      <c r="E287" s="234" t="s">
        <v>19</v>
      </c>
      <c r="F287" s="235" t="s">
        <v>286</v>
      </c>
      <c r="G287" s="233"/>
      <c r="H287" s="236">
        <v>3</v>
      </c>
      <c r="I287" s="237"/>
      <c r="J287" s="233"/>
      <c r="K287" s="233"/>
      <c r="L287" s="238"/>
      <c r="M287" s="239"/>
      <c r="N287" s="240"/>
      <c r="O287" s="240"/>
      <c r="P287" s="240"/>
      <c r="Q287" s="240"/>
      <c r="R287" s="240"/>
      <c r="S287" s="240"/>
      <c r="T287" s="241"/>
      <c r="U287" s="14"/>
      <c r="V287" s="14"/>
      <c r="W287" s="14"/>
      <c r="X287" s="14"/>
      <c r="Y287" s="14"/>
      <c r="Z287" s="14"/>
      <c r="AA287" s="14"/>
      <c r="AB287" s="14"/>
      <c r="AC287" s="14"/>
      <c r="AD287" s="14"/>
      <c r="AE287" s="14"/>
      <c r="AT287" s="242" t="s">
        <v>173</v>
      </c>
      <c r="AU287" s="242" t="s">
        <v>169</v>
      </c>
      <c r="AV287" s="14" t="s">
        <v>169</v>
      </c>
      <c r="AW287" s="14" t="s">
        <v>33</v>
      </c>
      <c r="AX287" s="14" t="s">
        <v>72</v>
      </c>
      <c r="AY287" s="242" t="s">
        <v>159</v>
      </c>
    </row>
    <row r="288" s="13" customFormat="1">
      <c r="A288" s="13"/>
      <c r="B288" s="222"/>
      <c r="C288" s="223"/>
      <c r="D288" s="217" t="s">
        <v>173</v>
      </c>
      <c r="E288" s="224" t="s">
        <v>19</v>
      </c>
      <c r="F288" s="225" t="s">
        <v>259</v>
      </c>
      <c r="G288" s="223"/>
      <c r="H288" s="224" t="s">
        <v>19</v>
      </c>
      <c r="I288" s="226"/>
      <c r="J288" s="223"/>
      <c r="K288" s="223"/>
      <c r="L288" s="227"/>
      <c r="M288" s="228"/>
      <c r="N288" s="229"/>
      <c r="O288" s="229"/>
      <c r="P288" s="229"/>
      <c r="Q288" s="229"/>
      <c r="R288" s="229"/>
      <c r="S288" s="229"/>
      <c r="T288" s="230"/>
      <c r="U288" s="13"/>
      <c r="V288" s="13"/>
      <c r="W288" s="13"/>
      <c r="X288" s="13"/>
      <c r="Y288" s="13"/>
      <c r="Z288" s="13"/>
      <c r="AA288" s="13"/>
      <c r="AB288" s="13"/>
      <c r="AC288" s="13"/>
      <c r="AD288" s="13"/>
      <c r="AE288" s="13"/>
      <c r="AT288" s="231" t="s">
        <v>173</v>
      </c>
      <c r="AU288" s="231" t="s">
        <v>169</v>
      </c>
      <c r="AV288" s="13" t="s">
        <v>80</v>
      </c>
      <c r="AW288" s="13" t="s">
        <v>33</v>
      </c>
      <c r="AX288" s="13" t="s">
        <v>72</v>
      </c>
      <c r="AY288" s="231" t="s">
        <v>159</v>
      </c>
    </row>
    <row r="289" s="14" customFormat="1">
      <c r="A289" s="14"/>
      <c r="B289" s="232"/>
      <c r="C289" s="233"/>
      <c r="D289" s="217" t="s">
        <v>173</v>
      </c>
      <c r="E289" s="234" t="s">
        <v>19</v>
      </c>
      <c r="F289" s="235" t="s">
        <v>287</v>
      </c>
      <c r="G289" s="233"/>
      <c r="H289" s="236">
        <v>16.800000000000001</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173</v>
      </c>
      <c r="AU289" s="242" t="s">
        <v>169</v>
      </c>
      <c r="AV289" s="14" t="s">
        <v>169</v>
      </c>
      <c r="AW289" s="14" t="s">
        <v>33</v>
      </c>
      <c r="AX289" s="14" t="s">
        <v>72</v>
      </c>
      <c r="AY289" s="242" t="s">
        <v>159</v>
      </c>
    </row>
    <row r="290" s="14" customFormat="1">
      <c r="A290" s="14"/>
      <c r="B290" s="232"/>
      <c r="C290" s="233"/>
      <c r="D290" s="217" t="s">
        <v>173</v>
      </c>
      <c r="E290" s="234" t="s">
        <v>19</v>
      </c>
      <c r="F290" s="235" t="s">
        <v>288</v>
      </c>
      <c r="G290" s="233"/>
      <c r="H290" s="236">
        <v>16.199999999999999</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173</v>
      </c>
      <c r="AU290" s="242" t="s">
        <v>169</v>
      </c>
      <c r="AV290" s="14" t="s">
        <v>169</v>
      </c>
      <c r="AW290" s="14" t="s">
        <v>33</v>
      </c>
      <c r="AX290" s="14" t="s">
        <v>72</v>
      </c>
      <c r="AY290" s="242" t="s">
        <v>159</v>
      </c>
    </row>
    <row r="291" s="13" customFormat="1">
      <c r="A291" s="13"/>
      <c r="B291" s="222"/>
      <c r="C291" s="223"/>
      <c r="D291" s="217" t="s">
        <v>173</v>
      </c>
      <c r="E291" s="224" t="s">
        <v>19</v>
      </c>
      <c r="F291" s="225" t="s">
        <v>183</v>
      </c>
      <c r="G291" s="223"/>
      <c r="H291" s="224" t="s">
        <v>19</v>
      </c>
      <c r="I291" s="226"/>
      <c r="J291" s="223"/>
      <c r="K291" s="223"/>
      <c r="L291" s="227"/>
      <c r="M291" s="228"/>
      <c r="N291" s="229"/>
      <c r="O291" s="229"/>
      <c r="P291" s="229"/>
      <c r="Q291" s="229"/>
      <c r="R291" s="229"/>
      <c r="S291" s="229"/>
      <c r="T291" s="230"/>
      <c r="U291" s="13"/>
      <c r="V291" s="13"/>
      <c r="W291" s="13"/>
      <c r="X291" s="13"/>
      <c r="Y291" s="13"/>
      <c r="Z291" s="13"/>
      <c r="AA291" s="13"/>
      <c r="AB291" s="13"/>
      <c r="AC291" s="13"/>
      <c r="AD291" s="13"/>
      <c r="AE291" s="13"/>
      <c r="AT291" s="231" t="s">
        <v>173</v>
      </c>
      <c r="AU291" s="231" t="s">
        <v>169</v>
      </c>
      <c r="AV291" s="13" t="s">
        <v>80</v>
      </c>
      <c r="AW291" s="13" t="s">
        <v>33</v>
      </c>
      <c r="AX291" s="13" t="s">
        <v>72</v>
      </c>
      <c r="AY291" s="231" t="s">
        <v>159</v>
      </c>
    </row>
    <row r="292" s="14" customFormat="1">
      <c r="A292" s="14"/>
      <c r="B292" s="232"/>
      <c r="C292" s="233"/>
      <c r="D292" s="217" t="s">
        <v>173</v>
      </c>
      <c r="E292" s="234" t="s">
        <v>19</v>
      </c>
      <c r="F292" s="235" t="s">
        <v>289</v>
      </c>
      <c r="G292" s="233"/>
      <c r="H292" s="236">
        <v>4.7999999999999998</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173</v>
      </c>
      <c r="AU292" s="242" t="s">
        <v>169</v>
      </c>
      <c r="AV292" s="14" t="s">
        <v>169</v>
      </c>
      <c r="AW292" s="14" t="s">
        <v>33</v>
      </c>
      <c r="AX292" s="14" t="s">
        <v>72</v>
      </c>
      <c r="AY292" s="242" t="s">
        <v>159</v>
      </c>
    </row>
    <row r="293" s="13" customFormat="1">
      <c r="A293" s="13"/>
      <c r="B293" s="222"/>
      <c r="C293" s="223"/>
      <c r="D293" s="217" t="s">
        <v>173</v>
      </c>
      <c r="E293" s="224" t="s">
        <v>19</v>
      </c>
      <c r="F293" s="225" t="s">
        <v>290</v>
      </c>
      <c r="G293" s="223"/>
      <c r="H293" s="224" t="s">
        <v>19</v>
      </c>
      <c r="I293" s="226"/>
      <c r="J293" s="223"/>
      <c r="K293" s="223"/>
      <c r="L293" s="227"/>
      <c r="M293" s="228"/>
      <c r="N293" s="229"/>
      <c r="O293" s="229"/>
      <c r="P293" s="229"/>
      <c r="Q293" s="229"/>
      <c r="R293" s="229"/>
      <c r="S293" s="229"/>
      <c r="T293" s="230"/>
      <c r="U293" s="13"/>
      <c r="V293" s="13"/>
      <c r="W293" s="13"/>
      <c r="X293" s="13"/>
      <c r="Y293" s="13"/>
      <c r="Z293" s="13"/>
      <c r="AA293" s="13"/>
      <c r="AB293" s="13"/>
      <c r="AC293" s="13"/>
      <c r="AD293" s="13"/>
      <c r="AE293" s="13"/>
      <c r="AT293" s="231" t="s">
        <v>173</v>
      </c>
      <c r="AU293" s="231" t="s">
        <v>169</v>
      </c>
      <c r="AV293" s="13" t="s">
        <v>80</v>
      </c>
      <c r="AW293" s="13" t="s">
        <v>33</v>
      </c>
      <c r="AX293" s="13" t="s">
        <v>72</v>
      </c>
      <c r="AY293" s="231" t="s">
        <v>159</v>
      </c>
    </row>
    <row r="294" s="14" customFormat="1">
      <c r="A294" s="14"/>
      <c r="B294" s="232"/>
      <c r="C294" s="233"/>
      <c r="D294" s="217" t="s">
        <v>173</v>
      </c>
      <c r="E294" s="234" t="s">
        <v>19</v>
      </c>
      <c r="F294" s="235" t="s">
        <v>291</v>
      </c>
      <c r="G294" s="233"/>
      <c r="H294" s="236">
        <v>14.4</v>
      </c>
      <c r="I294" s="237"/>
      <c r="J294" s="233"/>
      <c r="K294" s="233"/>
      <c r="L294" s="238"/>
      <c r="M294" s="239"/>
      <c r="N294" s="240"/>
      <c r="O294" s="240"/>
      <c r="P294" s="240"/>
      <c r="Q294" s="240"/>
      <c r="R294" s="240"/>
      <c r="S294" s="240"/>
      <c r="T294" s="241"/>
      <c r="U294" s="14"/>
      <c r="V294" s="14"/>
      <c r="W294" s="14"/>
      <c r="X294" s="14"/>
      <c r="Y294" s="14"/>
      <c r="Z294" s="14"/>
      <c r="AA294" s="14"/>
      <c r="AB294" s="14"/>
      <c r="AC294" s="14"/>
      <c r="AD294" s="14"/>
      <c r="AE294" s="14"/>
      <c r="AT294" s="242" t="s">
        <v>173</v>
      </c>
      <c r="AU294" s="242" t="s">
        <v>169</v>
      </c>
      <c r="AV294" s="14" t="s">
        <v>169</v>
      </c>
      <c r="AW294" s="14" t="s">
        <v>33</v>
      </c>
      <c r="AX294" s="14" t="s">
        <v>72</v>
      </c>
      <c r="AY294" s="242" t="s">
        <v>159</v>
      </c>
    </row>
    <row r="295" s="14" customFormat="1">
      <c r="A295" s="14"/>
      <c r="B295" s="232"/>
      <c r="C295" s="233"/>
      <c r="D295" s="217" t="s">
        <v>173</v>
      </c>
      <c r="E295" s="234" t="s">
        <v>19</v>
      </c>
      <c r="F295" s="235" t="s">
        <v>292</v>
      </c>
      <c r="G295" s="233"/>
      <c r="H295" s="236">
        <v>10.800000000000001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173</v>
      </c>
      <c r="AU295" s="242" t="s">
        <v>169</v>
      </c>
      <c r="AV295" s="14" t="s">
        <v>169</v>
      </c>
      <c r="AW295" s="14" t="s">
        <v>33</v>
      </c>
      <c r="AX295" s="14" t="s">
        <v>72</v>
      </c>
      <c r="AY295" s="242" t="s">
        <v>159</v>
      </c>
    </row>
    <row r="296" s="14" customFormat="1">
      <c r="A296" s="14"/>
      <c r="B296" s="232"/>
      <c r="C296" s="233"/>
      <c r="D296" s="217" t="s">
        <v>173</v>
      </c>
      <c r="E296" s="234" t="s">
        <v>19</v>
      </c>
      <c r="F296" s="235" t="s">
        <v>293</v>
      </c>
      <c r="G296" s="233"/>
      <c r="H296" s="236">
        <v>1.1000000000000001</v>
      </c>
      <c r="I296" s="237"/>
      <c r="J296" s="233"/>
      <c r="K296" s="233"/>
      <c r="L296" s="238"/>
      <c r="M296" s="239"/>
      <c r="N296" s="240"/>
      <c r="O296" s="240"/>
      <c r="P296" s="240"/>
      <c r="Q296" s="240"/>
      <c r="R296" s="240"/>
      <c r="S296" s="240"/>
      <c r="T296" s="241"/>
      <c r="U296" s="14"/>
      <c r="V296" s="14"/>
      <c r="W296" s="14"/>
      <c r="X296" s="14"/>
      <c r="Y296" s="14"/>
      <c r="Z296" s="14"/>
      <c r="AA296" s="14"/>
      <c r="AB296" s="14"/>
      <c r="AC296" s="14"/>
      <c r="AD296" s="14"/>
      <c r="AE296" s="14"/>
      <c r="AT296" s="242" t="s">
        <v>173</v>
      </c>
      <c r="AU296" s="242" t="s">
        <v>169</v>
      </c>
      <c r="AV296" s="14" t="s">
        <v>169</v>
      </c>
      <c r="AW296" s="14" t="s">
        <v>33</v>
      </c>
      <c r="AX296" s="14" t="s">
        <v>72</v>
      </c>
      <c r="AY296" s="242" t="s">
        <v>159</v>
      </c>
    </row>
    <row r="297" s="14" customFormat="1">
      <c r="A297" s="14"/>
      <c r="B297" s="232"/>
      <c r="C297" s="233"/>
      <c r="D297" s="217" t="s">
        <v>173</v>
      </c>
      <c r="E297" s="234" t="s">
        <v>19</v>
      </c>
      <c r="F297" s="235" t="s">
        <v>294</v>
      </c>
      <c r="G297" s="233"/>
      <c r="H297" s="236">
        <v>0.80000000000000004</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173</v>
      </c>
      <c r="AU297" s="242" t="s">
        <v>169</v>
      </c>
      <c r="AV297" s="14" t="s">
        <v>169</v>
      </c>
      <c r="AW297" s="14" t="s">
        <v>33</v>
      </c>
      <c r="AX297" s="14" t="s">
        <v>72</v>
      </c>
      <c r="AY297" s="242" t="s">
        <v>159</v>
      </c>
    </row>
    <row r="298" s="14" customFormat="1">
      <c r="A298" s="14"/>
      <c r="B298" s="232"/>
      <c r="C298" s="233"/>
      <c r="D298" s="217" t="s">
        <v>173</v>
      </c>
      <c r="E298" s="234" t="s">
        <v>19</v>
      </c>
      <c r="F298" s="235" t="s">
        <v>295</v>
      </c>
      <c r="G298" s="233"/>
      <c r="H298" s="236">
        <v>0.84999999999999998</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173</v>
      </c>
      <c r="AU298" s="242" t="s">
        <v>169</v>
      </c>
      <c r="AV298" s="14" t="s">
        <v>169</v>
      </c>
      <c r="AW298" s="14" t="s">
        <v>33</v>
      </c>
      <c r="AX298" s="14" t="s">
        <v>72</v>
      </c>
      <c r="AY298" s="242" t="s">
        <v>159</v>
      </c>
    </row>
    <row r="299" s="14" customFormat="1">
      <c r="A299" s="14"/>
      <c r="B299" s="232"/>
      <c r="C299" s="233"/>
      <c r="D299" s="217" t="s">
        <v>173</v>
      </c>
      <c r="E299" s="234" t="s">
        <v>19</v>
      </c>
      <c r="F299" s="235" t="s">
        <v>296</v>
      </c>
      <c r="G299" s="233"/>
      <c r="H299" s="236">
        <v>0.80000000000000004</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173</v>
      </c>
      <c r="AU299" s="242" t="s">
        <v>169</v>
      </c>
      <c r="AV299" s="14" t="s">
        <v>169</v>
      </c>
      <c r="AW299" s="14" t="s">
        <v>33</v>
      </c>
      <c r="AX299" s="14" t="s">
        <v>72</v>
      </c>
      <c r="AY299" s="242" t="s">
        <v>159</v>
      </c>
    </row>
    <row r="300" s="15" customFormat="1">
      <c r="A300" s="15"/>
      <c r="B300" s="243"/>
      <c r="C300" s="244"/>
      <c r="D300" s="217" t="s">
        <v>173</v>
      </c>
      <c r="E300" s="245" t="s">
        <v>19</v>
      </c>
      <c r="F300" s="246" t="s">
        <v>177</v>
      </c>
      <c r="G300" s="244"/>
      <c r="H300" s="247">
        <v>165.30000000000004</v>
      </c>
      <c r="I300" s="248"/>
      <c r="J300" s="244"/>
      <c r="K300" s="244"/>
      <c r="L300" s="249"/>
      <c r="M300" s="250"/>
      <c r="N300" s="251"/>
      <c r="O300" s="251"/>
      <c r="P300" s="251"/>
      <c r="Q300" s="251"/>
      <c r="R300" s="251"/>
      <c r="S300" s="251"/>
      <c r="T300" s="252"/>
      <c r="U300" s="15"/>
      <c r="V300" s="15"/>
      <c r="W300" s="15"/>
      <c r="X300" s="15"/>
      <c r="Y300" s="15"/>
      <c r="Z300" s="15"/>
      <c r="AA300" s="15"/>
      <c r="AB300" s="15"/>
      <c r="AC300" s="15"/>
      <c r="AD300" s="15"/>
      <c r="AE300" s="15"/>
      <c r="AT300" s="253" t="s">
        <v>173</v>
      </c>
      <c r="AU300" s="253" t="s">
        <v>169</v>
      </c>
      <c r="AV300" s="15" t="s">
        <v>168</v>
      </c>
      <c r="AW300" s="15" t="s">
        <v>33</v>
      </c>
      <c r="AX300" s="15" t="s">
        <v>80</v>
      </c>
      <c r="AY300" s="253" t="s">
        <v>159</v>
      </c>
    </row>
    <row r="301" s="2" customFormat="1" ht="24.15" customHeight="1">
      <c r="A301" s="38"/>
      <c r="B301" s="39"/>
      <c r="C301" s="254" t="s">
        <v>8</v>
      </c>
      <c r="D301" s="254" t="s">
        <v>206</v>
      </c>
      <c r="E301" s="255" t="s">
        <v>297</v>
      </c>
      <c r="F301" s="256" t="s">
        <v>298</v>
      </c>
      <c r="G301" s="257" t="s">
        <v>278</v>
      </c>
      <c r="H301" s="258">
        <v>150.20500000000001</v>
      </c>
      <c r="I301" s="259"/>
      <c r="J301" s="260">
        <f>ROUND(I301*H301,2)</f>
        <v>0</v>
      </c>
      <c r="K301" s="256" t="s">
        <v>167</v>
      </c>
      <c r="L301" s="261"/>
      <c r="M301" s="262" t="s">
        <v>19</v>
      </c>
      <c r="N301" s="263" t="s">
        <v>44</v>
      </c>
      <c r="O301" s="84"/>
      <c r="P301" s="213">
        <f>O301*H301</f>
        <v>0</v>
      </c>
      <c r="Q301" s="213">
        <v>4.0000000000000003E-05</v>
      </c>
      <c r="R301" s="213">
        <f>Q301*H301</f>
        <v>0.0060082000000000009</v>
      </c>
      <c r="S301" s="213">
        <v>0</v>
      </c>
      <c r="T301" s="214">
        <f>S301*H301</f>
        <v>0</v>
      </c>
      <c r="U301" s="38"/>
      <c r="V301" s="38"/>
      <c r="W301" s="38"/>
      <c r="X301" s="38"/>
      <c r="Y301" s="38"/>
      <c r="Z301" s="38"/>
      <c r="AA301" s="38"/>
      <c r="AB301" s="38"/>
      <c r="AC301" s="38"/>
      <c r="AD301" s="38"/>
      <c r="AE301" s="38"/>
      <c r="AR301" s="215" t="s">
        <v>205</v>
      </c>
      <c r="AT301" s="215" t="s">
        <v>206</v>
      </c>
      <c r="AU301" s="215" t="s">
        <v>169</v>
      </c>
      <c r="AY301" s="17" t="s">
        <v>159</v>
      </c>
      <c r="BE301" s="216">
        <f>IF(N301="základní",J301,0)</f>
        <v>0</v>
      </c>
      <c r="BF301" s="216">
        <f>IF(N301="snížená",J301,0)</f>
        <v>0</v>
      </c>
      <c r="BG301" s="216">
        <f>IF(N301="zákl. přenesená",J301,0)</f>
        <v>0</v>
      </c>
      <c r="BH301" s="216">
        <f>IF(N301="sníž. přenesená",J301,0)</f>
        <v>0</v>
      </c>
      <c r="BI301" s="216">
        <f>IF(N301="nulová",J301,0)</f>
        <v>0</v>
      </c>
      <c r="BJ301" s="17" t="s">
        <v>169</v>
      </c>
      <c r="BK301" s="216">
        <f>ROUND(I301*H301,2)</f>
        <v>0</v>
      </c>
      <c r="BL301" s="17" t="s">
        <v>168</v>
      </c>
      <c r="BM301" s="215" t="s">
        <v>299</v>
      </c>
    </row>
    <row r="302" s="13" customFormat="1">
      <c r="A302" s="13"/>
      <c r="B302" s="222"/>
      <c r="C302" s="223"/>
      <c r="D302" s="217" t="s">
        <v>173</v>
      </c>
      <c r="E302" s="224" t="s">
        <v>19</v>
      </c>
      <c r="F302" s="225" t="s">
        <v>238</v>
      </c>
      <c r="G302" s="223"/>
      <c r="H302" s="224" t="s">
        <v>19</v>
      </c>
      <c r="I302" s="226"/>
      <c r="J302" s="223"/>
      <c r="K302" s="223"/>
      <c r="L302" s="227"/>
      <c r="M302" s="228"/>
      <c r="N302" s="229"/>
      <c r="O302" s="229"/>
      <c r="P302" s="229"/>
      <c r="Q302" s="229"/>
      <c r="R302" s="229"/>
      <c r="S302" s="229"/>
      <c r="T302" s="230"/>
      <c r="U302" s="13"/>
      <c r="V302" s="13"/>
      <c r="W302" s="13"/>
      <c r="X302" s="13"/>
      <c r="Y302" s="13"/>
      <c r="Z302" s="13"/>
      <c r="AA302" s="13"/>
      <c r="AB302" s="13"/>
      <c r="AC302" s="13"/>
      <c r="AD302" s="13"/>
      <c r="AE302" s="13"/>
      <c r="AT302" s="231" t="s">
        <v>173</v>
      </c>
      <c r="AU302" s="231" t="s">
        <v>169</v>
      </c>
      <c r="AV302" s="13" t="s">
        <v>80</v>
      </c>
      <c r="AW302" s="13" t="s">
        <v>33</v>
      </c>
      <c r="AX302" s="13" t="s">
        <v>72</v>
      </c>
      <c r="AY302" s="231" t="s">
        <v>159</v>
      </c>
    </row>
    <row r="303" s="14" customFormat="1">
      <c r="A303" s="14"/>
      <c r="B303" s="232"/>
      <c r="C303" s="233"/>
      <c r="D303" s="217" t="s">
        <v>173</v>
      </c>
      <c r="E303" s="234" t="s">
        <v>19</v>
      </c>
      <c r="F303" s="235" t="s">
        <v>281</v>
      </c>
      <c r="G303" s="233"/>
      <c r="H303" s="236">
        <v>50.399999999999999</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173</v>
      </c>
      <c r="AU303" s="242" t="s">
        <v>169</v>
      </c>
      <c r="AV303" s="14" t="s">
        <v>169</v>
      </c>
      <c r="AW303" s="14" t="s">
        <v>33</v>
      </c>
      <c r="AX303" s="14" t="s">
        <v>72</v>
      </c>
      <c r="AY303" s="242" t="s">
        <v>159</v>
      </c>
    </row>
    <row r="304" s="14" customFormat="1">
      <c r="A304" s="14"/>
      <c r="B304" s="232"/>
      <c r="C304" s="233"/>
      <c r="D304" s="217" t="s">
        <v>173</v>
      </c>
      <c r="E304" s="234" t="s">
        <v>19</v>
      </c>
      <c r="F304" s="235" t="s">
        <v>282</v>
      </c>
      <c r="G304" s="233"/>
      <c r="H304" s="236">
        <v>28.800000000000001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173</v>
      </c>
      <c r="AU304" s="242" t="s">
        <v>169</v>
      </c>
      <c r="AV304" s="14" t="s">
        <v>169</v>
      </c>
      <c r="AW304" s="14" t="s">
        <v>33</v>
      </c>
      <c r="AX304" s="14" t="s">
        <v>72</v>
      </c>
      <c r="AY304" s="242" t="s">
        <v>159</v>
      </c>
    </row>
    <row r="305" s="14" customFormat="1">
      <c r="A305" s="14"/>
      <c r="B305" s="232"/>
      <c r="C305" s="233"/>
      <c r="D305" s="217" t="s">
        <v>173</v>
      </c>
      <c r="E305" s="234" t="s">
        <v>19</v>
      </c>
      <c r="F305" s="235" t="s">
        <v>283</v>
      </c>
      <c r="G305" s="233"/>
      <c r="H305" s="236">
        <v>7.0999999999999996</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173</v>
      </c>
      <c r="AU305" s="242" t="s">
        <v>169</v>
      </c>
      <c r="AV305" s="14" t="s">
        <v>169</v>
      </c>
      <c r="AW305" s="14" t="s">
        <v>33</v>
      </c>
      <c r="AX305" s="14" t="s">
        <v>72</v>
      </c>
      <c r="AY305" s="242" t="s">
        <v>159</v>
      </c>
    </row>
    <row r="306" s="14" customFormat="1">
      <c r="A306" s="14"/>
      <c r="B306" s="232"/>
      <c r="C306" s="233"/>
      <c r="D306" s="217" t="s">
        <v>173</v>
      </c>
      <c r="E306" s="234" t="s">
        <v>19</v>
      </c>
      <c r="F306" s="235" t="s">
        <v>284</v>
      </c>
      <c r="G306" s="233"/>
      <c r="H306" s="236">
        <v>4</v>
      </c>
      <c r="I306" s="237"/>
      <c r="J306" s="233"/>
      <c r="K306" s="233"/>
      <c r="L306" s="238"/>
      <c r="M306" s="239"/>
      <c r="N306" s="240"/>
      <c r="O306" s="240"/>
      <c r="P306" s="240"/>
      <c r="Q306" s="240"/>
      <c r="R306" s="240"/>
      <c r="S306" s="240"/>
      <c r="T306" s="241"/>
      <c r="U306" s="14"/>
      <c r="V306" s="14"/>
      <c r="W306" s="14"/>
      <c r="X306" s="14"/>
      <c r="Y306" s="14"/>
      <c r="Z306" s="14"/>
      <c r="AA306" s="14"/>
      <c r="AB306" s="14"/>
      <c r="AC306" s="14"/>
      <c r="AD306" s="14"/>
      <c r="AE306" s="14"/>
      <c r="AT306" s="242" t="s">
        <v>173</v>
      </c>
      <c r="AU306" s="242" t="s">
        <v>169</v>
      </c>
      <c r="AV306" s="14" t="s">
        <v>169</v>
      </c>
      <c r="AW306" s="14" t="s">
        <v>33</v>
      </c>
      <c r="AX306" s="14" t="s">
        <v>72</v>
      </c>
      <c r="AY306" s="242" t="s">
        <v>159</v>
      </c>
    </row>
    <row r="307" s="14" customFormat="1">
      <c r="A307" s="14"/>
      <c r="B307" s="232"/>
      <c r="C307" s="233"/>
      <c r="D307" s="217" t="s">
        <v>173</v>
      </c>
      <c r="E307" s="234" t="s">
        <v>19</v>
      </c>
      <c r="F307" s="235" t="s">
        <v>285</v>
      </c>
      <c r="G307" s="233"/>
      <c r="H307" s="236">
        <v>5.4500000000000002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173</v>
      </c>
      <c r="AU307" s="242" t="s">
        <v>169</v>
      </c>
      <c r="AV307" s="14" t="s">
        <v>169</v>
      </c>
      <c r="AW307" s="14" t="s">
        <v>33</v>
      </c>
      <c r="AX307" s="14" t="s">
        <v>72</v>
      </c>
      <c r="AY307" s="242" t="s">
        <v>159</v>
      </c>
    </row>
    <row r="308" s="14" customFormat="1">
      <c r="A308" s="14"/>
      <c r="B308" s="232"/>
      <c r="C308" s="233"/>
      <c r="D308" s="217" t="s">
        <v>173</v>
      </c>
      <c r="E308" s="234" t="s">
        <v>19</v>
      </c>
      <c r="F308" s="235" t="s">
        <v>286</v>
      </c>
      <c r="G308" s="233"/>
      <c r="H308" s="236">
        <v>3</v>
      </c>
      <c r="I308" s="237"/>
      <c r="J308" s="233"/>
      <c r="K308" s="233"/>
      <c r="L308" s="238"/>
      <c r="M308" s="239"/>
      <c r="N308" s="240"/>
      <c r="O308" s="240"/>
      <c r="P308" s="240"/>
      <c r="Q308" s="240"/>
      <c r="R308" s="240"/>
      <c r="S308" s="240"/>
      <c r="T308" s="241"/>
      <c r="U308" s="14"/>
      <c r="V308" s="14"/>
      <c r="W308" s="14"/>
      <c r="X308" s="14"/>
      <c r="Y308" s="14"/>
      <c r="Z308" s="14"/>
      <c r="AA308" s="14"/>
      <c r="AB308" s="14"/>
      <c r="AC308" s="14"/>
      <c r="AD308" s="14"/>
      <c r="AE308" s="14"/>
      <c r="AT308" s="242" t="s">
        <v>173</v>
      </c>
      <c r="AU308" s="242" t="s">
        <v>169</v>
      </c>
      <c r="AV308" s="14" t="s">
        <v>169</v>
      </c>
      <c r="AW308" s="14" t="s">
        <v>33</v>
      </c>
      <c r="AX308" s="14" t="s">
        <v>72</v>
      </c>
      <c r="AY308" s="242" t="s">
        <v>159</v>
      </c>
    </row>
    <row r="309" s="13" customFormat="1">
      <c r="A309" s="13"/>
      <c r="B309" s="222"/>
      <c r="C309" s="223"/>
      <c r="D309" s="217" t="s">
        <v>173</v>
      </c>
      <c r="E309" s="224" t="s">
        <v>19</v>
      </c>
      <c r="F309" s="225" t="s">
        <v>259</v>
      </c>
      <c r="G309" s="223"/>
      <c r="H309" s="224" t="s">
        <v>19</v>
      </c>
      <c r="I309" s="226"/>
      <c r="J309" s="223"/>
      <c r="K309" s="223"/>
      <c r="L309" s="227"/>
      <c r="M309" s="228"/>
      <c r="N309" s="229"/>
      <c r="O309" s="229"/>
      <c r="P309" s="229"/>
      <c r="Q309" s="229"/>
      <c r="R309" s="229"/>
      <c r="S309" s="229"/>
      <c r="T309" s="230"/>
      <c r="U309" s="13"/>
      <c r="V309" s="13"/>
      <c r="W309" s="13"/>
      <c r="X309" s="13"/>
      <c r="Y309" s="13"/>
      <c r="Z309" s="13"/>
      <c r="AA309" s="13"/>
      <c r="AB309" s="13"/>
      <c r="AC309" s="13"/>
      <c r="AD309" s="13"/>
      <c r="AE309" s="13"/>
      <c r="AT309" s="231" t="s">
        <v>173</v>
      </c>
      <c r="AU309" s="231" t="s">
        <v>169</v>
      </c>
      <c r="AV309" s="13" t="s">
        <v>80</v>
      </c>
      <c r="AW309" s="13" t="s">
        <v>33</v>
      </c>
      <c r="AX309" s="13" t="s">
        <v>72</v>
      </c>
      <c r="AY309" s="231" t="s">
        <v>159</v>
      </c>
    </row>
    <row r="310" s="14" customFormat="1">
      <c r="A310" s="14"/>
      <c r="B310" s="232"/>
      <c r="C310" s="233"/>
      <c r="D310" s="217" t="s">
        <v>173</v>
      </c>
      <c r="E310" s="234" t="s">
        <v>19</v>
      </c>
      <c r="F310" s="235" t="s">
        <v>287</v>
      </c>
      <c r="G310" s="233"/>
      <c r="H310" s="236">
        <v>16.800000000000001</v>
      </c>
      <c r="I310" s="237"/>
      <c r="J310" s="233"/>
      <c r="K310" s="233"/>
      <c r="L310" s="238"/>
      <c r="M310" s="239"/>
      <c r="N310" s="240"/>
      <c r="O310" s="240"/>
      <c r="P310" s="240"/>
      <c r="Q310" s="240"/>
      <c r="R310" s="240"/>
      <c r="S310" s="240"/>
      <c r="T310" s="241"/>
      <c r="U310" s="14"/>
      <c r="V310" s="14"/>
      <c r="W310" s="14"/>
      <c r="X310" s="14"/>
      <c r="Y310" s="14"/>
      <c r="Z310" s="14"/>
      <c r="AA310" s="14"/>
      <c r="AB310" s="14"/>
      <c r="AC310" s="14"/>
      <c r="AD310" s="14"/>
      <c r="AE310" s="14"/>
      <c r="AT310" s="242" t="s">
        <v>173</v>
      </c>
      <c r="AU310" s="242" t="s">
        <v>169</v>
      </c>
      <c r="AV310" s="14" t="s">
        <v>169</v>
      </c>
      <c r="AW310" s="14" t="s">
        <v>33</v>
      </c>
      <c r="AX310" s="14" t="s">
        <v>72</v>
      </c>
      <c r="AY310" s="242" t="s">
        <v>159</v>
      </c>
    </row>
    <row r="311" s="14" customFormat="1">
      <c r="A311" s="14"/>
      <c r="B311" s="232"/>
      <c r="C311" s="233"/>
      <c r="D311" s="217" t="s">
        <v>173</v>
      </c>
      <c r="E311" s="234" t="s">
        <v>19</v>
      </c>
      <c r="F311" s="235" t="s">
        <v>288</v>
      </c>
      <c r="G311" s="233"/>
      <c r="H311" s="236">
        <v>16.199999999999999</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173</v>
      </c>
      <c r="AU311" s="242" t="s">
        <v>169</v>
      </c>
      <c r="AV311" s="14" t="s">
        <v>169</v>
      </c>
      <c r="AW311" s="14" t="s">
        <v>33</v>
      </c>
      <c r="AX311" s="14" t="s">
        <v>72</v>
      </c>
      <c r="AY311" s="242" t="s">
        <v>159</v>
      </c>
    </row>
    <row r="312" s="13" customFormat="1">
      <c r="A312" s="13"/>
      <c r="B312" s="222"/>
      <c r="C312" s="223"/>
      <c r="D312" s="217" t="s">
        <v>173</v>
      </c>
      <c r="E312" s="224" t="s">
        <v>19</v>
      </c>
      <c r="F312" s="225" t="s">
        <v>183</v>
      </c>
      <c r="G312" s="223"/>
      <c r="H312" s="224" t="s">
        <v>19</v>
      </c>
      <c r="I312" s="226"/>
      <c r="J312" s="223"/>
      <c r="K312" s="223"/>
      <c r="L312" s="227"/>
      <c r="M312" s="228"/>
      <c r="N312" s="229"/>
      <c r="O312" s="229"/>
      <c r="P312" s="229"/>
      <c r="Q312" s="229"/>
      <c r="R312" s="229"/>
      <c r="S312" s="229"/>
      <c r="T312" s="230"/>
      <c r="U312" s="13"/>
      <c r="V312" s="13"/>
      <c r="W312" s="13"/>
      <c r="X312" s="13"/>
      <c r="Y312" s="13"/>
      <c r="Z312" s="13"/>
      <c r="AA312" s="13"/>
      <c r="AB312" s="13"/>
      <c r="AC312" s="13"/>
      <c r="AD312" s="13"/>
      <c r="AE312" s="13"/>
      <c r="AT312" s="231" t="s">
        <v>173</v>
      </c>
      <c r="AU312" s="231" t="s">
        <v>169</v>
      </c>
      <c r="AV312" s="13" t="s">
        <v>80</v>
      </c>
      <c r="AW312" s="13" t="s">
        <v>33</v>
      </c>
      <c r="AX312" s="13" t="s">
        <v>72</v>
      </c>
      <c r="AY312" s="231" t="s">
        <v>159</v>
      </c>
    </row>
    <row r="313" s="14" customFormat="1">
      <c r="A313" s="14"/>
      <c r="B313" s="232"/>
      <c r="C313" s="233"/>
      <c r="D313" s="217" t="s">
        <v>173</v>
      </c>
      <c r="E313" s="234" t="s">
        <v>19</v>
      </c>
      <c r="F313" s="235" t="s">
        <v>289</v>
      </c>
      <c r="G313" s="233"/>
      <c r="H313" s="236">
        <v>4.7999999999999998</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173</v>
      </c>
      <c r="AU313" s="242" t="s">
        <v>169</v>
      </c>
      <c r="AV313" s="14" t="s">
        <v>169</v>
      </c>
      <c r="AW313" s="14" t="s">
        <v>33</v>
      </c>
      <c r="AX313" s="14" t="s">
        <v>72</v>
      </c>
      <c r="AY313" s="242" t="s">
        <v>159</v>
      </c>
    </row>
    <row r="314" s="15" customFormat="1">
      <c r="A314" s="15"/>
      <c r="B314" s="243"/>
      <c r="C314" s="244"/>
      <c r="D314" s="217" t="s">
        <v>173</v>
      </c>
      <c r="E314" s="245" t="s">
        <v>19</v>
      </c>
      <c r="F314" s="246" t="s">
        <v>177</v>
      </c>
      <c r="G314" s="244"/>
      <c r="H314" s="247">
        <v>136.55000000000001</v>
      </c>
      <c r="I314" s="248"/>
      <c r="J314" s="244"/>
      <c r="K314" s="244"/>
      <c r="L314" s="249"/>
      <c r="M314" s="250"/>
      <c r="N314" s="251"/>
      <c r="O314" s="251"/>
      <c r="P314" s="251"/>
      <c r="Q314" s="251"/>
      <c r="R314" s="251"/>
      <c r="S314" s="251"/>
      <c r="T314" s="252"/>
      <c r="U314" s="15"/>
      <c r="V314" s="15"/>
      <c r="W314" s="15"/>
      <c r="X314" s="15"/>
      <c r="Y314" s="15"/>
      <c r="Z314" s="15"/>
      <c r="AA314" s="15"/>
      <c r="AB314" s="15"/>
      <c r="AC314" s="15"/>
      <c r="AD314" s="15"/>
      <c r="AE314" s="15"/>
      <c r="AT314" s="253" t="s">
        <v>173</v>
      </c>
      <c r="AU314" s="253" t="s">
        <v>169</v>
      </c>
      <c r="AV314" s="15" t="s">
        <v>168</v>
      </c>
      <c r="AW314" s="15" t="s">
        <v>33</v>
      </c>
      <c r="AX314" s="15" t="s">
        <v>80</v>
      </c>
      <c r="AY314" s="253" t="s">
        <v>159</v>
      </c>
    </row>
    <row r="315" s="14" customFormat="1">
      <c r="A315" s="14"/>
      <c r="B315" s="232"/>
      <c r="C315" s="233"/>
      <c r="D315" s="217" t="s">
        <v>173</v>
      </c>
      <c r="E315" s="233"/>
      <c r="F315" s="235" t="s">
        <v>300</v>
      </c>
      <c r="G315" s="233"/>
      <c r="H315" s="236">
        <v>150.20500000000001</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173</v>
      </c>
      <c r="AU315" s="242" t="s">
        <v>169</v>
      </c>
      <c r="AV315" s="14" t="s">
        <v>169</v>
      </c>
      <c r="AW315" s="14" t="s">
        <v>4</v>
      </c>
      <c r="AX315" s="14" t="s">
        <v>80</v>
      </c>
      <c r="AY315" s="242" t="s">
        <v>159</v>
      </c>
    </row>
    <row r="316" s="2" customFormat="1" ht="24.15" customHeight="1">
      <c r="A316" s="38"/>
      <c r="B316" s="39"/>
      <c r="C316" s="254" t="s">
        <v>301</v>
      </c>
      <c r="D316" s="254" t="s">
        <v>206</v>
      </c>
      <c r="E316" s="255" t="s">
        <v>302</v>
      </c>
      <c r="F316" s="256" t="s">
        <v>303</v>
      </c>
      <c r="G316" s="257" t="s">
        <v>278</v>
      </c>
      <c r="H316" s="258">
        <v>31.625</v>
      </c>
      <c r="I316" s="259"/>
      <c r="J316" s="260">
        <f>ROUND(I316*H316,2)</f>
        <v>0</v>
      </c>
      <c r="K316" s="256" t="s">
        <v>167</v>
      </c>
      <c r="L316" s="261"/>
      <c r="M316" s="262" t="s">
        <v>19</v>
      </c>
      <c r="N316" s="263" t="s">
        <v>44</v>
      </c>
      <c r="O316" s="84"/>
      <c r="P316" s="213">
        <f>O316*H316</f>
        <v>0</v>
      </c>
      <c r="Q316" s="213">
        <v>0.00029999999999999997</v>
      </c>
      <c r="R316" s="213">
        <f>Q316*H316</f>
        <v>0.0094874999999999994</v>
      </c>
      <c r="S316" s="213">
        <v>0</v>
      </c>
      <c r="T316" s="214">
        <f>S316*H316</f>
        <v>0</v>
      </c>
      <c r="U316" s="38"/>
      <c r="V316" s="38"/>
      <c r="W316" s="38"/>
      <c r="X316" s="38"/>
      <c r="Y316" s="38"/>
      <c r="Z316" s="38"/>
      <c r="AA316" s="38"/>
      <c r="AB316" s="38"/>
      <c r="AC316" s="38"/>
      <c r="AD316" s="38"/>
      <c r="AE316" s="38"/>
      <c r="AR316" s="215" t="s">
        <v>205</v>
      </c>
      <c r="AT316" s="215" t="s">
        <v>206</v>
      </c>
      <c r="AU316" s="215" t="s">
        <v>169</v>
      </c>
      <c r="AY316" s="17" t="s">
        <v>159</v>
      </c>
      <c r="BE316" s="216">
        <f>IF(N316="základní",J316,0)</f>
        <v>0</v>
      </c>
      <c r="BF316" s="216">
        <f>IF(N316="snížená",J316,0)</f>
        <v>0</v>
      </c>
      <c r="BG316" s="216">
        <f>IF(N316="zákl. přenesená",J316,0)</f>
        <v>0</v>
      </c>
      <c r="BH316" s="216">
        <f>IF(N316="sníž. přenesená",J316,0)</f>
        <v>0</v>
      </c>
      <c r="BI316" s="216">
        <f>IF(N316="nulová",J316,0)</f>
        <v>0</v>
      </c>
      <c r="BJ316" s="17" t="s">
        <v>169</v>
      </c>
      <c r="BK316" s="216">
        <f>ROUND(I316*H316,2)</f>
        <v>0</v>
      </c>
      <c r="BL316" s="17" t="s">
        <v>168</v>
      </c>
      <c r="BM316" s="215" t="s">
        <v>304</v>
      </c>
    </row>
    <row r="317" s="13" customFormat="1">
      <c r="A317" s="13"/>
      <c r="B317" s="222"/>
      <c r="C317" s="223"/>
      <c r="D317" s="217" t="s">
        <v>173</v>
      </c>
      <c r="E317" s="224" t="s">
        <v>19</v>
      </c>
      <c r="F317" s="225" t="s">
        <v>290</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173</v>
      </c>
      <c r="AU317" s="231" t="s">
        <v>169</v>
      </c>
      <c r="AV317" s="13" t="s">
        <v>80</v>
      </c>
      <c r="AW317" s="13" t="s">
        <v>33</v>
      </c>
      <c r="AX317" s="13" t="s">
        <v>72</v>
      </c>
      <c r="AY317" s="231" t="s">
        <v>159</v>
      </c>
    </row>
    <row r="318" s="14" customFormat="1">
      <c r="A318" s="14"/>
      <c r="B318" s="232"/>
      <c r="C318" s="233"/>
      <c r="D318" s="217" t="s">
        <v>173</v>
      </c>
      <c r="E318" s="234" t="s">
        <v>19</v>
      </c>
      <c r="F318" s="235" t="s">
        <v>291</v>
      </c>
      <c r="G318" s="233"/>
      <c r="H318" s="236">
        <v>14.4</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173</v>
      </c>
      <c r="AU318" s="242" t="s">
        <v>169</v>
      </c>
      <c r="AV318" s="14" t="s">
        <v>169</v>
      </c>
      <c r="AW318" s="14" t="s">
        <v>33</v>
      </c>
      <c r="AX318" s="14" t="s">
        <v>72</v>
      </c>
      <c r="AY318" s="242" t="s">
        <v>159</v>
      </c>
    </row>
    <row r="319" s="14" customFormat="1">
      <c r="A319" s="14"/>
      <c r="B319" s="232"/>
      <c r="C319" s="233"/>
      <c r="D319" s="217" t="s">
        <v>173</v>
      </c>
      <c r="E319" s="234" t="s">
        <v>19</v>
      </c>
      <c r="F319" s="235" t="s">
        <v>292</v>
      </c>
      <c r="G319" s="233"/>
      <c r="H319" s="236">
        <v>10.800000000000001</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173</v>
      </c>
      <c r="AU319" s="242" t="s">
        <v>169</v>
      </c>
      <c r="AV319" s="14" t="s">
        <v>169</v>
      </c>
      <c r="AW319" s="14" t="s">
        <v>33</v>
      </c>
      <c r="AX319" s="14" t="s">
        <v>72</v>
      </c>
      <c r="AY319" s="242" t="s">
        <v>159</v>
      </c>
    </row>
    <row r="320" s="14" customFormat="1">
      <c r="A320" s="14"/>
      <c r="B320" s="232"/>
      <c r="C320" s="233"/>
      <c r="D320" s="217" t="s">
        <v>173</v>
      </c>
      <c r="E320" s="234" t="s">
        <v>19</v>
      </c>
      <c r="F320" s="235" t="s">
        <v>293</v>
      </c>
      <c r="G320" s="233"/>
      <c r="H320" s="236">
        <v>1.1000000000000001</v>
      </c>
      <c r="I320" s="237"/>
      <c r="J320" s="233"/>
      <c r="K320" s="233"/>
      <c r="L320" s="238"/>
      <c r="M320" s="239"/>
      <c r="N320" s="240"/>
      <c r="O320" s="240"/>
      <c r="P320" s="240"/>
      <c r="Q320" s="240"/>
      <c r="R320" s="240"/>
      <c r="S320" s="240"/>
      <c r="T320" s="241"/>
      <c r="U320" s="14"/>
      <c r="V320" s="14"/>
      <c r="W320" s="14"/>
      <c r="X320" s="14"/>
      <c r="Y320" s="14"/>
      <c r="Z320" s="14"/>
      <c r="AA320" s="14"/>
      <c r="AB320" s="14"/>
      <c r="AC320" s="14"/>
      <c r="AD320" s="14"/>
      <c r="AE320" s="14"/>
      <c r="AT320" s="242" t="s">
        <v>173</v>
      </c>
      <c r="AU320" s="242" t="s">
        <v>169</v>
      </c>
      <c r="AV320" s="14" t="s">
        <v>169</v>
      </c>
      <c r="AW320" s="14" t="s">
        <v>33</v>
      </c>
      <c r="AX320" s="14" t="s">
        <v>72</v>
      </c>
      <c r="AY320" s="242" t="s">
        <v>159</v>
      </c>
    </row>
    <row r="321" s="14" customFormat="1">
      <c r="A321" s="14"/>
      <c r="B321" s="232"/>
      <c r="C321" s="233"/>
      <c r="D321" s="217" t="s">
        <v>173</v>
      </c>
      <c r="E321" s="234" t="s">
        <v>19</v>
      </c>
      <c r="F321" s="235" t="s">
        <v>294</v>
      </c>
      <c r="G321" s="233"/>
      <c r="H321" s="236">
        <v>0.80000000000000004</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173</v>
      </c>
      <c r="AU321" s="242" t="s">
        <v>169</v>
      </c>
      <c r="AV321" s="14" t="s">
        <v>169</v>
      </c>
      <c r="AW321" s="14" t="s">
        <v>33</v>
      </c>
      <c r="AX321" s="14" t="s">
        <v>72</v>
      </c>
      <c r="AY321" s="242" t="s">
        <v>159</v>
      </c>
    </row>
    <row r="322" s="14" customFormat="1">
      <c r="A322" s="14"/>
      <c r="B322" s="232"/>
      <c r="C322" s="233"/>
      <c r="D322" s="217" t="s">
        <v>173</v>
      </c>
      <c r="E322" s="234" t="s">
        <v>19</v>
      </c>
      <c r="F322" s="235" t="s">
        <v>295</v>
      </c>
      <c r="G322" s="233"/>
      <c r="H322" s="236">
        <v>0.84999999999999998</v>
      </c>
      <c r="I322" s="237"/>
      <c r="J322" s="233"/>
      <c r="K322" s="233"/>
      <c r="L322" s="238"/>
      <c r="M322" s="239"/>
      <c r="N322" s="240"/>
      <c r="O322" s="240"/>
      <c r="P322" s="240"/>
      <c r="Q322" s="240"/>
      <c r="R322" s="240"/>
      <c r="S322" s="240"/>
      <c r="T322" s="241"/>
      <c r="U322" s="14"/>
      <c r="V322" s="14"/>
      <c r="W322" s="14"/>
      <c r="X322" s="14"/>
      <c r="Y322" s="14"/>
      <c r="Z322" s="14"/>
      <c r="AA322" s="14"/>
      <c r="AB322" s="14"/>
      <c r="AC322" s="14"/>
      <c r="AD322" s="14"/>
      <c r="AE322" s="14"/>
      <c r="AT322" s="242" t="s">
        <v>173</v>
      </c>
      <c r="AU322" s="242" t="s">
        <v>169</v>
      </c>
      <c r="AV322" s="14" t="s">
        <v>169</v>
      </c>
      <c r="AW322" s="14" t="s">
        <v>33</v>
      </c>
      <c r="AX322" s="14" t="s">
        <v>72</v>
      </c>
      <c r="AY322" s="242" t="s">
        <v>159</v>
      </c>
    </row>
    <row r="323" s="14" customFormat="1">
      <c r="A323" s="14"/>
      <c r="B323" s="232"/>
      <c r="C323" s="233"/>
      <c r="D323" s="217" t="s">
        <v>173</v>
      </c>
      <c r="E323" s="234" t="s">
        <v>19</v>
      </c>
      <c r="F323" s="235" t="s">
        <v>296</v>
      </c>
      <c r="G323" s="233"/>
      <c r="H323" s="236">
        <v>0.80000000000000004</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173</v>
      </c>
      <c r="AU323" s="242" t="s">
        <v>169</v>
      </c>
      <c r="AV323" s="14" t="s">
        <v>169</v>
      </c>
      <c r="AW323" s="14" t="s">
        <v>33</v>
      </c>
      <c r="AX323" s="14" t="s">
        <v>72</v>
      </c>
      <c r="AY323" s="242" t="s">
        <v>159</v>
      </c>
    </row>
    <row r="324" s="15" customFormat="1">
      <c r="A324" s="15"/>
      <c r="B324" s="243"/>
      <c r="C324" s="244"/>
      <c r="D324" s="217" t="s">
        <v>173</v>
      </c>
      <c r="E324" s="245" t="s">
        <v>19</v>
      </c>
      <c r="F324" s="246" t="s">
        <v>177</v>
      </c>
      <c r="G324" s="244"/>
      <c r="H324" s="247">
        <v>28.750000000000007</v>
      </c>
      <c r="I324" s="248"/>
      <c r="J324" s="244"/>
      <c r="K324" s="244"/>
      <c r="L324" s="249"/>
      <c r="M324" s="250"/>
      <c r="N324" s="251"/>
      <c r="O324" s="251"/>
      <c r="P324" s="251"/>
      <c r="Q324" s="251"/>
      <c r="R324" s="251"/>
      <c r="S324" s="251"/>
      <c r="T324" s="252"/>
      <c r="U324" s="15"/>
      <c r="V324" s="15"/>
      <c r="W324" s="15"/>
      <c r="X324" s="15"/>
      <c r="Y324" s="15"/>
      <c r="Z324" s="15"/>
      <c r="AA324" s="15"/>
      <c r="AB324" s="15"/>
      <c r="AC324" s="15"/>
      <c r="AD324" s="15"/>
      <c r="AE324" s="15"/>
      <c r="AT324" s="253" t="s">
        <v>173</v>
      </c>
      <c r="AU324" s="253" t="s">
        <v>169</v>
      </c>
      <c r="AV324" s="15" t="s">
        <v>168</v>
      </c>
      <c r="AW324" s="15" t="s">
        <v>33</v>
      </c>
      <c r="AX324" s="15" t="s">
        <v>80</v>
      </c>
      <c r="AY324" s="253" t="s">
        <v>159</v>
      </c>
    </row>
    <row r="325" s="14" customFormat="1">
      <c r="A325" s="14"/>
      <c r="B325" s="232"/>
      <c r="C325" s="233"/>
      <c r="D325" s="217" t="s">
        <v>173</v>
      </c>
      <c r="E325" s="233"/>
      <c r="F325" s="235" t="s">
        <v>305</v>
      </c>
      <c r="G325" s="233"/>
      <c r="H325" s="236">
        <v>31.625</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173</v>
      </c>
      <c r="AU325" s="242" t="s">
        <v>169</v>
      </c>
      <c r="AV325" s="14" t="s">
        <v>169</v>
      </c>
      <c r="AW325" s="14" t="s">
        <v>4</v>
      </c>
      <c r="AX325" s="14" t="s">
        <v>80</v>
      </c>
      <c r="AY325" s="242" t="s">
        <v>159</v>
      </c>
    </row>
    <row r="326" s="2" customFormat="1" ht="49.05" customHeight="1">
      <c r="A326" s="38"/>
      <c r="B326" s="39"/>
      <c r="C326" s="204" t="s">
        <v>306</v>
      </c>
      <c r="D326" s="204" t="s">
        <v>163</v>
      </c>
      <c r="E326" s="205" t="s">
        <v>307</v>
      </c>
      <c r="F326" s="206" t="s">
        <v>308</v>
      </c>
      <c r="G326" s="207" t="s">
        <v>166</v>
      </c>
      <c r="H326" s="208">
        <v>51.899999999999999</v>
      </c>
      <c r="I326" s="209"/>
      <c r="J326" s="210">
        <f>ROUND(I326*H326,2)</f>
        <v>0</v>
      </c>
      <c r="K326" s="206" t="s">
        <v>167</v>
      </c>
      <c r="L326" s="44"/>
      <c r="M326" s="211" t="s">
        <v>19</v>
      </c>
      <c r="N326" s="212" t="s">
        <v>44</v>
      </c>
      <c r="O326" s="84"/>
      <c r="P326" s="213">
        <f>O326*H326</f>
        <v>0</v>
      </c>
      <c r="Q326" s="213">
        <v>0.0085199999999999998</v>
      </c>
      <c r="R326" s="213">
        <f>Q326*H326</f>
        <v>0.44218799999999997</v>
      </c>
      <c r="S326" s="213">
        <v>0</v>
      </c>
      <c r="T326" s="214">
        <f>S326*H326</f>
        <v>0</v>
      </c>
      <c r="U326" s="38"/>
      <c r="V326" s="38"/>
      <c r="W326" s="38"/>
      <c r="X326" s="38"/>
      <c r="Y326" s="38"/>
      <c r="Z326" s="38"/>
      <c r="AA326" s="38"/>
      <c r="AB326" s="38"/>
      <c r="AC326" s="38"/>
      <c r="AD326" s="38"/>
      <c r="AE326" s="38"/>
      <c r="AR326" s="215" t="s">
        <v>168</v>
      </c>
      <c r="AT326" s="215" t="s">
        <v>163</v>
      </c>
      <c r="AU326" s="215" t="s">
        <v>169</v>
      </c>
      <c r="AY326" s="17" t="s">
        <v>159</v>
      </c>
      <c r="BE326" s="216">
        <f>IF(N326="základní",J326,0)</f>
        <v>0</v>
      </c>
      <c r="BF326" s="216">
        <f>IF(N326="snížená",J326,0)</f>
        <v>0</v>
      </c>
      <c r="BG326" s="216">
        <f>IF(N326="zákl. přenesená",J326,0)</f>
        <v>0</v>
      </c>
      <c r="BH326" s="216">
        <f>IF(N326="sníž. přenesená",J326,0)</f>
        <v>0</v>
      </c>
      <c r="BI326" s="216">
        <f>IF(N326="nulová",J326,0)</f>
        <v>0</v>
      </c>
      <c r="BJ326" s="17" t="s">
        <v>169</v>
      </c>
      <c r="BK326" s="216">
        <f>ROUND(I326*H326,2)</f>
        <v>0</v>
      </c>
      <c r="BL326" s="17" t="s">
        <v>168</v>
      </c>
      <c r="BM326" s="215" t="s">
        <v>309</v>
      </c>
    </row>
    <row r="327" s="2" customFormat="1">
      <c r="A327" s="38"/>
      <c r="B327" s="39"/>
      <c r="C327" s="40"/>
      <c r="D327" s="217" t="s">
        <v>171</v>
      </c>
      <c r="E327" s="40"/>
      <c r="F327" s="218" t="s">
        <v>204</v>
      </c>
      <c r="G327" s="40"/>
      <c r="H327" s="40"/>
      <c r="I327" s="219"/>
      <c r="J327" s="40"/>
      <c r="K327" s="40"/>
      <c r="L327" s="44"/>
      <c r="M327" s="220"/>
      <c r="N327" s="221"/>
      <c r="O327" s="84"/>
      <c r="P327" s="84"/>
      <c r="Q327" s="84"/>
      <c r="R327" s="84"/>
      <c r="S327" s="84"/>
      <c r="T327" s="85"/>
      <c r="U327" s="38"/>
      <c r="V327" s="38"/>
      <c r="W327" s="38"/>
      <c r="X327" s="38"/>
      <c r="Y327" s="38"/>
      <c r="Z327" s="38"/>
      <c r="AA327" s="38"/>
      <c r="AB327" s="38"/>
      <c r="AC327" s="38"/>
      <c r="AD327" s="38"/>
      <c r="AE327" s="38"/>
      <c r="AT327" s="17" t="s">
        <v>171</v>
      </c>
      <c r="AU327" s="17" t="s">
        <v>169</v>
      </c>
    </row>
    <row r="328" s="13" customFormat="1">
      <c r="A328" s="13"/>
      <c r="B328" s="222"/>
      <c r="C328" s="223"/>
      <c r="D328" s="217" t="s">
        <v>173</v>
      </c>
      <c r="E328" s="224" t="s">
        <v>19</v>
      </c>
      <c r="F328" s="225" t="s">
        <v>228</v>
      </c>
      <c r="G328" s="223"/>
      <c r="H328" s="224" t="s">
        <v>19</v>
      </c>
      <c r="I328" s="226"/>
      <c r="J328" s="223"/>
      <c r="K328" s="223"/>
      <c r="L328" s="227"/>
      <c r="M328" s="228"/>
      <c r="N328" s="229"/>
      <c r="O328" s="229"/>
      <c r="P328" s="229"/>
      <c r="Q328" s="229"/>
      <c r="R328" s="229"/>
      <c r="S328" s="229"/>
      <c r="T328" s="230"/>
      <c r="U328" s="13"/>
      <c r="V328" s="13"/>
      <c r="W328" s="13"/>
      <c r="X328" s="13"/>
      <c r="Y328" s="13"/>
      <c r="Z328" s="13"/>
      <c r="AA328" s="13"/>
      <c r="AB328" s="13"/>
      <c r="AC328" s="13"/>
      <c r="AD328" s="13"/>
      <c r="AE328" s="13"/>
      <c r="AT328" s="231" t="s">
        <v>173</v>
      </c>
      <c r="AU328" s="231" t="s">
        <v>169</v>
      </c>
      <c r="AV328" s="13" t="s">
        <v>80</v>
      </c>
      <c r="AW328" s="13" t="s">
        <v>33</v>
      </c>
      <c r="AX328" s="13" t="s">
        <v>72</v>
      </c>
      <c r="AY328" s="231" t="s">
        <v>159</v>
      </c>
    </row>
    <row r="329" s="13" customFormat="1">
      <c r="A329" s="13"/>
      <c r="B329" s="222"/>
      <c r="C329" s="223"/>
      <c r="D329" s="217" t="s">
        <v>173</v>
      </c>
      <c r="E329" s="224" t="s">
        <v>19</v>
      </c>
      <c r="F329" s="225" t="s">
        <v>229</v>
      </c>
      <c r="G329" s="223"/>
      <c r="H329" s="224" t="s">
        <v>19</v>
      </c>
      <c r="I329" s="226"/>
      <c r="J329" s="223"/>
      <c r="K329" s="223"/>
      <c r="L329" s="227"/>
      <c r="M329" s="228"/>
      <c r="N329" s="229"/>
      <c r="O329" s="229"/>
      <c r="P329" s="229"/>
      <c r="Q329" s="229"/>
      <c r="R329" s="229"/>
      <c r="S329" s="229"/>
      <c r="T329" s="230"/>
      <c r="U329" s="13"/>
      <c r="V329" s="13"/>
      <c r="W329" s="13"/>
      <c r="X329" s="13"/>
      <c r="Y329" s="13"/>
      <c r="Z329" s="13"/>
      <c r="AA329" s="13"/>
      <c r="AB329" s="13"/>
      <c r="AC329" s="13"/>
      <c r="AD329" s="13"/>
      <c r="AE329" s="13"/>
      <c r="AT329" s="231" t="s">
        <v>173</v>
      </c>
      <c r="AU329" s="231" t="s">
        <v>169</v>
      </c>
      <c r="AV329" s="13" t="s">
        <v>80</v>
      </c>
      <c r="AW329" s="13" t="s">
        <v>33</v>
      </c>
      <c r="AX329" s="13" t="s">
        <v>72</v>
      </c>
      <c r="AY329" s="231" t="s">
        <v>159</v>
      </c>
    </row>
    <row r="330" s="14" customFormat="1">
      <c r="A330" s="14"/>
      <c r="B330" s="232"/>
      <c r="C330" s="233"/>
      <c r="D330" s="217" t="s">
        <v>173</v>
      </c>
      <c r="E330" s="234" t="s">
        <v>19</v>
      </c>
      <c r="F330" s="235" t="s">
        <v>230</v>
      </c>
      <c r="G330" s="233"/>
      <c r="H330" s="236">
        <v>20.899999999999999</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173</v>
      </c>
      <c r="AU330" s="242" t="s">
        <v>169</v>
      </c>
      <c r="AV330" s="14" t="s">
        <v>169</v>
      </c>
      <c r="AW330" s="14" t="s">
        <v>33</v>
      </c>
      <c r="AX330" s="14" t="s">
        <v>72</v>
      </c>
      <c r="AY330" s="242" t="s">
        <v>159</v>
      </c>
    </row>
    <row r="331" s="14" customFormat="1">
      <c r="A331" s="14"/>
      <c r="B331" s="232"/>
      <c r="C331" s="233"/>
      <c r="D331" s="217" t="s">
        <v>173</v>
      </c>
      <c r="E331" s="234" t="s">
        <v>19</v>
      </c>
      <c r="F331" s="235" t="s">
        <v>231</v>
      </c>
      <c r="G331" s="233"/>
      <c r="H331" s="236">
        <v>9</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173</v>
      </c>
      <c r="AU331" s="242" t="s">
        <v>169</v>
      </c>
      <c r="AV331" s="14" t="s">
        <v>169</v>
      </c>
      <c r="AW331" s="14" t="s">
        <v>33</v>
      </c>
      <c r="AX331" s="14" t="s">
        <v>72</v>
      </c>
      <c r="AY331" s="242" t="s">
        <v>159</v>
      </c>
    </row>
    <row r="332" s="13" customFormat="1">
      <c r="A332" s="13"/>
      <c r="B332" s="222"/>
      <c r="C332" s="223"/>
      <c r="D332" s="217" t="s">
        <v>173</v>
      </c>
      <c r="E332" s="224" t="s">
        <v>19</v>
      </c>
      <c r="F332" s="225" t="s">
        <v>232</v>
      </c>
      <c r="G332" s="223"/>
      <c r="H332" s="224" t="s">
        <v>19</v>
      </c>
      <c r="I332" s="226"/>
      <c r="J332" s="223"/>
      <c r="K332" s="223"/>
      <c r="L332" s="227"/>
      <c r="M332" s="228"/>
      <c r="N332" s="229"/>
      <c r="O332" s="229"/>
      <c r="P332" s="229"/>
      <c r="Q332" s="229"/>
      <c r="R332" s="229"/>
      <c r="S332" s="229"/>
      <c r="T332" s="230"/>
      <c r="U332" s="13"/>
      <c r="V332" s="13"/>
      <c r="W332" s="13"/>
      <c r="X332" s="13"/>
      <c r="Y332" s="13"/>
      <c r="Z332" s="13"/>
      <c r="AA332" s="13"/>
      <c r="AB332" s="13"/>
      <c r="AC332" s="13"/>
      <c r="AD332" s="13"/>
      <c r="AE332" s="13"/>
      <c r="AT332" s="231" t="s">
        <v>173</v>
      </c>
      <c r="AU332" s="231" t="s">
        <v>169</v>
      </c>
      <c r="AV332" s="13" t="s">
        <v>80</v>
      </c>
      <c r="AW332" s="13" t="s">
        <v>33</v>
      </c>
      <c r="AX332" s="13" t="s">
        <v>72</v>
      </c>
      <c r="AY332" s="231" t="s">
        <v>159</v>
      </c>
    </row>
    <row r="333" s="14" customFormat="1">
      <c r="A333" s="14"/>
      <c r="B333" s="232"/>
      <c r="C333" s="233"/>
      <c r="D333" s="217" t="s">
        <v>173</v>
      </c>
      <c r="E333" s="234" t="s">
        <v>19</v>
      </c>
      <c r="F333" s="235" t="s">
        <v>233</v>
      </c>
      <c r="G333" s="233"/>
      <c r="H333" s="236">
        <v>19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173</v>
      </c>
      <c r="AU333" s="242" t="s">
        <v>169</v>
      </c>
      <c r="AV333" s="14" t="s">
        <v>169</v>
      </c>
      <c r="AW333" s="14" t="s">
        <v>33</v>
      </c>
      <c r="AX333" s="14" t="s">
        <v>72</v>
      </c>
      <c r="AY333" s="242" t="s">
        <v>159</v>
      </c>
    </row>
    <row r="334" s="13" customFormat="1">
      <c r="A334" s="13"/>
      <c r="B334" s="222"/>
      <c r="C334" s="223"/>
      <c r="D334" s="217" t="s">
        <v>173</v>
      </c>
      <c r="E334" s="224" t="s">
        <v>19</v>
      </c>
      <c r="F334" s="225" t="s">
        <v>263</v>
      </c>
      <c r="G334" s="223"/>
      <c r="H334" s="224" t="s">
        <v>19</v>
      </c>
      <c r="I334" s="226"/>
      <c r="J334" s="223"/>
      <c r="K334" s="223"/>
      <c r="L334" s="227"/>
      <c r="M334" s="228"/>
      <c r="N334" s="229"/>
      <c r="O334" s="229"/>
      <c r="P334" s="229"/>
      <c r="Q334" s="229"/>
      <c r="R334" s="229"/>
      <c r="S334" s="229"/>
      <c r="T334" s="230"/>
      <c r="U334" s="13"/>
      <c r="V334" s="13"/>
      <c r="W334" s="13"/>
      <c r="X334" s="13"/>
      <c r="Y334" s="13"/>
      <c r="Z334" s="13"/>
      <c r="AA334" s="13"/>
      <c r="AB334" s="13"/>
      <c r="AC334" s="13"/>
      <c r="AD334" s="13"/>
      <c r="AE334" s="13"/>
      <c r="AT334" s="231" t="s">
        <v>173</v>
      </c>
      <c r="AU334" s="231" t="s">
        <v>169</v>
      </c>
      <c r="AV334" s="13" t="s">
        <v>80</v>
      </c>
      <c r="AW334" s="13" t="s">
        <v>33</v>
      </c>
      <c r="AX334" s="13" t="s">
        <v>72</v>
      </c>
      <c r="AY334" s="231" t="s">
        <v>159</v>
      </c>
    </row>
    <row r="335" s="14" customFormat="1">
      <c r="A335" s="14"/>
      <c r="B335" s="232"/>
      <c r="C335" s="233"/>
      <c r="D335" s="217" t="s">
        <v>173</v>
      </c>
      <c r="E335" s="234" t="s">
        <v>19</v>
      </c>
      <c r="F335" s="235" t="s">
        <v>310</v>
      </c>
      <c r="G335" s="233"/>
      <c r="H335" s="236">
        <v>3</v>
      </c>
      <c r="I335" s="237"/>
      <c r="J335" s="233"/>
      <c r="K335" s="233"/>
      <c r="L335" s="238"/>
      <c r="M335" s="239"/>
      <c r="N335" s="240"/>
      <c r="O335" s="240"/>
      <c r="P335" s="240"/>
      <c r="Q335" s="240"/>
      <c r="R335" s="240"/>
      <c r="S335" s="240"/>
      <c r="T335" s="241"/>
      <c r="U335" s="14"/>
      <c r="V335" s="14"/>
      <c r="W335" s="14"/>
      <c r="X335" s="14"/>
      <c r="Y335" s="14"/>
      <c r="Z335" s="14"/>
      <c r="AA335" s="14"/>
      <c r="AB335" s="14"/>
      <c r="AC335" s="14"/>
      <c r="AD335" s="14"/>
      <c r="AE335" s="14"/>
      <c r="AT335" s="242" t="s">
        <v>173</v>
      </c>
      <c r="AU335" s="242" t="s">
        <v>169</v>
      </c>
      <c r="AV335" s="14" t="s">
        <v>169</v>
      </c>
      <c r="AW335" s="14" t="s">
        <v>33</v>
      </c>
      <c r="AX335" s="14" t="s">
        <v>72</v>
      </c>
      <c r="AY335" s="242" t="s">
        <v>159</v>
      </c>
    </row>
    <row r="336" s="15" customFormat="1">
      <c r="A336" s="15"/>
      <c r="B336" s="243"/>
      <c r="C336" s="244"/>
      <c r="D336" s="217" t="s">
        <v>173</v>
      </c>
      <c r="E336" s="245" t="s">
        <v>19</v>
      </c>
      <c r="F336" s="246" t="s">
        <v>177</v>
      </c>
      <c r="G336" s="244"/>
      <c r="H336" s="247">
        <v>51.899999999999999</v>
      </c>
      <c r="I336" s="248"/>
      <c r="J336" s="244"/>
      <c r="K336" s="244"/>
      <c r="L336" s="249"/>
      <c r="M336" s="250"/>
      <c r="N336" s="251"/>
      <c r="O336" s="251"/>
      <c r="P336" s="251"/>
      <c r="Q336" s="251"/>
      <c r="R336" s="251"/>
      <c r="S336" s="251"/>
      <c r="T336" s="252"/>
      <c r="U336" s="15"/>
      <c r="V336" s="15"/>
      <c r="W336" s="15"/>
      <c r="X336" s="15"/>
      <c r="Y336" s="15"/>
      <c r="Z336" s="15"/>
      <c r="AA336" s="15"/>
      <c r="AB336" s="15"/>
      <c r="AC336" s="15"/>
      <c r="AD336" s="15"/>
      <c r="AE336" s="15"/>
      <c r="AT336" s="253" t="s">
        <v>173</v>
      </c>
      <c r="AU336" s="253" t="s">
        <v>169</v>
      </c>
      <c r="AV336" s="15" t="s">
        <v>168</v>
      </c>
      <c r="AW336" s="15" t="s">
        <v>33</v>
      </c>
      <c r="AX336" s="15" t="s">
        <v>80</v>
      </c>
      <c r="AY336" s="253" t="s">
        <v>159</v>
      </c>
    </row>
    <row r="337" s="2" customFormat="1" ht="24.15" customHeight="1">
      <c r="A337" s="38"/>
      <c r="B337" s="39"/>
      <c r="C337" s="254" t="s">
        <v>311</v>
      </c>
      <c r="D337" s="254" t="s">
        <v>206</v>
      </c>
      <c r="E337" s="255" t="s">
        <v>312</v>
      </c>
      <c r="F337" s="256" t="s">
        <v>313</v>
      </c>
      <c r="G337" s="257" t="s">
        <v>166</v>
      </c>
      <c r="H337" s="258">
        <v>54.494999999999997</v>
      </c>
      <c r="I337" s="259"/>
      <c r="J337" s="260">
        <f>ROUND(I337*H337,2)</f>
        <v>0</v>
      </c>
      <c r="K337" s="256" t="s">
        <v>167</v>
      </c>
      <c r="L337" s="261"/>
      <c r="M337" s="262" t="s">
        <v>19</v>
      </c>
      <c r="N337" s="263" t="s">
        <v>44</v>
      </c>
      <c r="O337" s="84"/>
      <c r="P337" s="213">
        <f>O337*H337</f>
        <v>0</v>
      </c>
      <c r="Q337" s="213">
        <v>0.0030000000000000001</v>
      </c>
      <c r="R337" s="213">
        <f>Q337*H337</f>
        <v>0.16348499999999999</v>
      </c>
      <c r="S337" s="213">
        <v>0</v>
      </c>
      <c r="T337" s="214">
        <f>S337*H337</f>
        <v>0</v>
      </c>
      <c r="U337" s="38"/>
      <c r="V337" s="38"/>
      <c r="W337" s="38"/>
      <c r="X337" s="38"/>
      <c r="Y337" s="38"/>
      <c r="Z337" s="38"/>
      <c r="AA337" s="38"/>
      <c r="AB337" s="38"/>
      <c r="AC337" s="38"/>
      <c r="AD337" s="38"/>
      <c r="AE337" s="38"/>
      <c r="AR337" s="215" t="s">
        <v>205</v>
      </c>
      <c r="AT337" s="215" t="s">
        <v>206</v>
      </c>
      <c r="AU337" s="215" t="s">
        <v>169</v>
      </c>
      <c r="AY337" s="17" t="s">
        <v>159</v>
      </c>
      <c r="BE337" s="216">
        <f>IF(N337="základní",J337,0)</f>
        <v>0</v>
      </c>
      <c r="BF337" s="216">
        <f>IF(N337="snížená",J337,0)</f>
        <v>0</v>
      </c>
      <c r="BG337" s="216">
        <f>IF(N337="zákl. přenesená",J337,0)</f>
        <v>0</v>
      </c>
      <c r="BH337" s="216">
        <f>IF(N337="sníž. přenesená",J337,0)</f>
        <v>0</v>
      </c>
      <c r="BI337" s="216">
        <f>IF(N337="nulová",J337,0)</f>
        <v>0</v>
      </c>
      <c r="BJ337" s="17" t="s">
        <v>169</v>
      </c>
      <c r="BK337" s="216">
        <f>ROUND(I337*H337,2)</f>
        <v>0</v>
      </c>
      <c r="BL337" s="17" t="s">
        <v>168</v>
      </c>
      <c r="BM337" s="215" t="s">
        <v>314</v>
      </c>
    </row>
    <row r="338" s="14" customFormat="1">
      <c r="A338" s="14"/>
      <c r="B338" s="232"/>
      <c r="C338" s="233"/>
      <c r="D338" s="217" t="s">
        <v>173</v>
      </c>
      <c r="E338" s="233"/>
      <c r="F338" s="235" t="s">
        <v>315</v>
      </c>
      <c r="G338" s="233"/>
      <c r="H338" s="236">
        <v>54.494999999999997</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173</v>
      </c>
      <c r="AU338" s="242" t="s">
        <v>169</v>
      </c>
      <c r="AV338" s="14" t="s">
        <v>169</v>
      </c>
      <c r="AW338" s="14" t="s">
        <v>4</v>
      </c>
      <c r="AX338" s="14" t="s">
        <v>80</v>
      </c>
      <c r="AY338" s="242" t="s">
        <v>159</v>
      </c>
    </row>
    <row r="339" s="2" customFormat="1" ht="37.8" customHeight="1">
      <c r="A339" s="38"/>
      <c r="B339" s="39"/>
      <c r="C339" s="204" t="s">
        <v>316</v>
      </c>
      <c r="D339" s="204" t="s">
        <v>163</v>
      </c>
      <c r="E339" s="205" t="s">
        <v>317</v>
      </c>
      <c r="F339" s="206" t="s">
        <v>318</v>
      </c>
      <c r="G339" s="207" t="s">
        <v>166</v>
      </c>
      <c r="H339" s="208">
        <v>64.349999999999994</v>
      </c>
      <c r="I339" s="209"/>
      <c r="J339" s="210">
        <f>ROUND(I339*H339,2)</f>
        <v>0</v>
      </c>
      <c r="K339" s="206" t="s">
        <v>167</v>
      </c>
      <c r="L339" s="44"/>
      <c r="M339" s="211" t="s">
        <v>19</v>
      </c>
      <c r="N339" s="212" t="s">
        <v>44</v>
      </c>
      <c r="O339" s="84"/>
      <c r="P339" s="213">
        <f>O339*H339</f>
        <v>0</v>
      </c>
      <c r="Q339" s="213">
        <v>0.0060000000000000001</v>
      </c>
      <c r="R339" s="213">
        <f>Q339*H339</f>
        <v>0.3861</v>
      </c>
      <c r="S339" s="213">
        <v>0</v>
      </c>
      <c r="T339" s="214">
        <f>S339*H339</f>
        <v>0</v>
      </c>
      <c r="U339" s="38"/>
      <c r="V339" s="38"/>
      <c r="W339" s="38"/>
      <c r="X339" s="38"/>
      <c r="Y339" s="38"/>
      <c r="Z339" s="38"/>
      <c r="AA339" s="38"/>
      <c r="AB339" s="38"/>
      <c r="AC339" s="38"/>
      <c r="AD339" s="38"/>
      <c r="AE339" s="38"/>
      <c r="AR339" s="215" t="s">
        <v>168</v>
      </c>
      <c r="AT339" s="215" t="s">
        <v>163</v>
      </c>
      <c r="AU339" s="215" t="s">
        <v>169</v>
      </c>
      <c r="AY339" s="17" t="s">
        <v>159</v>
      </c>
      <c r="BE339" s="216">
        <f>IF(N339="základní",J339,0)</f>
        <v>0</v>
      </c>
      <c r="BF339" s="216">
        <f>IF(N339="snížená",J339,0)</f>
        <v>0</v>
      </c>
      <c r="BG339" s="216">
        <f>IF(N339="zákl. přenesená",J339,0)</f>
        <v>0</v>
      </c>
      <c r="BH339" s="216">
        <f>IF(N339="sníž. přenesená",J339,0)</f>
        <v>0</v>
      </c>
      <c r="BI339" s="216">
        <f>IF(N339="nulová",J339,0)</f>
        <v>0</v>
      </c>
      <c r="BJ339" s="17" t="s">
        <v>169</v>
      </c>
      <c r="BK339" s="216">
        <f>ROUND(I339*H339,2)</f>
        <v>0</v>
      </c>
      <c r="BL339" s="17" t="s">
        <v>168</v>
      </c>
      <c r="BM339" s="215" t="s">
        <v>319</v>
      </c>
    </row>
    <row r="340" s="2" customFormat="1">
      <c r="A340" s="38"/>
      <c r="B340" s="39"/>
      <c r="C340" s="40"/>
      <c r="D340" s="217" t="s">
        <v>171</v>
      </c>
      <c r="E340" s="40"/>
      <c r="F340" s="218" t="s">
        <v>320</v>
      </c>
      <c r="G340" s="40"/>
      <c r="H340" s="40"/>
      <c r="I340" s="219"/>
      <c r="J340" s="40"/>
      <c r="K340" s="40"/>
      <c r="L340" s="44"/>
      <c r="M340" s="220"/>
      <c r="N340" s="221"/>
      <c r="O340" s="84"/>
      <c r="P340" s="84"/>
      <c r="Q340" s="84"/>
      <c r="R340" s="84"/>
      <c r="S340" s="84"/>
      <c r="T340" s="85"/>
      <c r="U340" s="38"/>
      <c r="V340" s="38"/>
      <c r="W340" s="38"/>
      <c r="X340" s="38"/>
      <c r="Y340" s="38"/>
      <c r="Z340" s="38"/>
      <c r="AA340" s="38"/>
      <c r="AB340" s="38"/>
      <c r="AC340" s="38"/>
      <c r="AD340" s="38"/>
      <c r="AE340" s="38"/>
      <c r="AT340" s="17" t="s">
        <v>171</v>
      </c>
      <c r="AU340" s="17" t="s">
        <v>169</v>
      </c>
    </row>
    <row r="341" s="13" customFormat="1">
      <c r="A341" s="13"/>
      <c r="B341" s="222"/>
      <c r="C341" s="223"/>
      <c r="D341" s="217" t="s">
        <v>173</v>
      </c>
      <c r="E341" s="224" t="s">
        <v>19</v>
      </c>
      <c r="F341" s="225" t="s">
        <v>228</v>
      </c>
      <c r="G341" s="223"/>
      <c r="H341" s="224" t="s">
        <v>19</v>
      </c>
      <c r="I341" s="226"/>
      <c r="J341" s="223"/>
      <c r="K341" s="223"/>
      <c r="L341" s="227"/>
      <c r="M341" s="228"/>
      <c r="N341" s="229"/>
      <c r="O341" s="229"/>
      <c r="P341" s="229"/>
      <c r="Q341" s="229"/>
      <c r="R341" s="229"/>
      <c r="S341" s="229"/>
      <c r="T341" s="230"/>
      <c r="U341" s="13"/>
      <c r="V341" s="13"/>
      <c r="W341" s="13"/>
      <c r="X341" s="13"/>
      <c r="Y341" s="13"/>
      <c r="Z341" s="13"/>
      <c r="AA341" s="13"/>
      <c r="AB341" s="13"/>
      <c r="AC341" s="13"/>
      <c r="AD341" s="13"/>
      <c r="AE341" s="13"/>
      <c r="AT341" s="231" t="s">
        <v>173</v>
      </c>
      <c r="AU341" s="231" t="s">
        <v>169</v>
      </c>
      <c r="AV341" s="13" t="s">
        <v>80</v>
      </c>
      <c r="AW341" s="13" t="s">
        <v>33</v>
      </c>
      <c r="AX341" s="13" t="s">
        <v>72</v>
      </c>
      <c r="AY341" s="231" t="s">
        <v>159</v>
      </c>
    </row>
    <row r="342" s="13" customFormat="1">
      <c r="A342" s="13"/>
      <c r="B342" s="222"/>
      <c r="C342" s="223"/>
      <c r="D342" s="217" t="s">
        <v>173</v>
      </c>
      <c r="E342" s="224" t="s">
        <v>19</v>
      </c>
      <c r="F342" s="225" t="s">
        <v>229</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173</v>
      </c>
      <c r="AU342" s="231" t="s">
        <v>169</v>
      </c>
      <c r="AV342" s="13" t="s">
        <v>80</v>
      </c>
      <c r="AW342" s="13" t="s">
        <v>33</v>
      </c>
      <c r="AX342" s="13" t="s">
        <v>72</v>
      </c>
      <c r="AY342" s="231" t="s">
        <v>159</v>
      </c>
    </row>
    <row r="343" s="14" customFormat="1">
      <c r="A343" s="14"/>
      <c r="B343" s="232"/>
      <c r="C343" s="233"/>
      <c r="D343" s="217" t="s">
        <v>173</v>
      </c>
      <c r="E343" s="234" t="s">
        <v>19</v>
      </c>
      <c r="F343" s="235" t="s">
        <v>234</v>
      </c>
      <c r="G343" s="233"/>
      <c r="H343" s="236">
        <v>31.350000000000001</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173</v>
      </c>
      <c r="AU343" s="242" t="s">
        <v>169</v>
      </c>
      <c r="AV343" s="14" t="s">
        <v>169</v>
      </c>
      <c r="AW343" s="14" t="s">
        <v>33</v>
      </c>
      <c r="AX343" s="14" t="s">
        <v>72</v>
      </c>
      <c r="AY343" s="242" t="s">
        <v>159</v>
      </c>
    </row>
    <row r="344" s="13" customFormat="1">
      <c r="A344" s="13"/>
      <c r="B344" s="222"/>
      <c r="C344" s="223"/>
      <c r="D344" s="217" t="s">
        <v>173</v>
      </c>
      <c r="E344" s="224" t="s">
        <v>19</v>
      </c>
      <c r="F344" s="225" t="s">
        <v>232</v>
      </c>
      <c r="G344" s="223"/>
      <c r="H344" s="224" t="s">
        <v>19</v>
      </c>
      <c r="I344" s="226"/>
      <c r="J344" s="223"/>
      <c r="K344" s="223"/>
      <c r="L344" s="227"/>
      <c r="M344" s="228"/>
      <c r="N344" s="229"/>
      <c r="O344" s="229"/>
      <c r="P344" s="229"/>
      <c r="Q344" s="229"/>
      <c r="R344" s="229"/>
      <c r="S344" s="229"/>
      <c r="T344" s="230"/>
      <c r="U344" s="13"/>
      <c r="V344" s="13"/>
      <c r="W344" s="13"/>
      <c r="X344" s="13"/>
      <c r="Y344" s="13"/>
      <c r="Z344" s="13"/>
      <c r="AA344" s="13"/>
      <c r="AB344" s="13"/>
      <c r="AC344" s="13"/>
      <c r="AD344" s="13"/>
      <c r="AE344" s="13"/>
      <c r="AT344" s="231" t="s">
        <v>173</v>
      </c>
      <c r="AU344" s="231" t="s">
        <v>169</v>
      </c>
      <c r="AV344" s="13" t="s">
        <v>80</v>
      </c>
      <c r="AW344" s="13" t="s">
        <v>33</v>
      </c>
      <c r="AX344" s="13" t="s">
        <v>72</v>
      </c>
      <c r="AY344" s="231" t="s">
        <v>159</v>
      </c>
    </row>
    <row r="345" s="14" customFormat="1">
      <c r="A345" s="14"/>
      <c r="B345" s="232"/>
      <c r="C345" s="233"/>
      <c r="D345" s="217" t="s">
        <v>173</v>
      </c>
      <c r="E345" s="234" t="s">
        <v>19</v>
      </c>
      <c r="F345" s="235" t="s">
        <v>235</v>
      </c>
      <c r="G345" s="233"/>
      <c r="H345" s="236">
        <v>28.5</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173</v>
      </c>
      <c r="AU345" s="242" t="s">
        <v>169</v>
      </c>
      <c r="AV345" s="14" t="s">
        <v>169</v>
      </c>
      <c r="AW345" s="14" t="s">
        <v>33</v>
      </c>
      <c r="AX345" s="14" t="s">
        <v>72</v>
      </c>
      <c r="AY345" s="242" t="s">
        <v>159</v>
      </c>
    </row>
    <row r="346" s="13" customFormat="1">
      <c r="A346" s="13"/>
      <c r="B346" s="222"/>
      <c r="C346" s="223"/>
      <c r="D346" s="217" t="s">
        <v>173</v>
      </c>
      <c r="E346" s="224" t="s">
        <v>19</v>
      </c>
      <c r="F346" s="225" t="s">
        <v>263</v>
      </c>
      <c r="G346" s="223"/>
      <c r="H346" s="224" t="s">
        <v>19</v>
      </c>
      <c r="I346" s="226"/>
      <c r="J346" s="223"/>
      <c r="K346" s="223"/>
      <c r="L346" s="227"/>
      <c r="M346" s="228"/>
      <c r="N346" s="229"/>
      <c r="O346" s="229"/>
      <c r="P346" s="229"/>
      <c r="Q346" s="229"/>
      <c r="R346" s="229"/>
      <c r="S346" s="229"/>
      <c r="T346" s="230"/>
      <c r="U346" s="13"/>
      <c r="V346" s="13"/>
      <c r="W346" s="13"/>
      <c r="X346" s="13"/>
      <c r="Y346" s="13"/>
      <c r="Z346" s="13"/>
      <c r="AA346" s="13"/>
      <c r="AB346" s="13"/>
      <c r="AC346" s="13"/>
      <c r="AD346" s="13"/>
      <c r="AE346" s="13"/>
      <c r="AT346" s="231" t="s">
        <v>173</v>
      </c>
      <c r="AU346" s="231" t="s">
        <v>169</v>
      </c>
      <c r="AV346" s="13" t="s">
        <v>80</v>
      </c>
      <c r="AW346" s="13" t="s">
        <v>33</v>
      </c>
      <c r="AX346" s="13" t="s">
        <v>72</v>
      </c>
      <c r="AY346" s="231" t="s">
        <v>159</v>
      </c>
    </row>
    <row r="347" s="14" customFormat="1">
      <c r="A347" s="14"/>
      <c r="B347" s="232"/>
      <c r="C347" s="233"/>
      <c r="D347" s="217" t="s">
        <v>173</v>
      </c>
      <c r="E347" s="234" t="s">
        <v>19</v>
      </c>
      <c r="F347" s="235" t="s">
        <v>321</v>
      </c>
      <c r="G347" s="233"/>
      <c r="H347" s="236">
        <v>4.5</v>
      </c>
      <c r="I347" s="237"/>
      <c r="J347" s="233"/>
      <c r="K347" s="233"/>
      <c r="L347" s="238"/>
      <c r="M347" s="239"/>
      <c r="N347" s="240"/>
      <c r="O347" s="240"/>
      <c r="P347" s="240"/>
      <c r="Q347" s="240"/>
      <c r="R347" s="240"/>
      <c r="S347" s="240"/>
      <c r="T347" s="241"/>
      <c r="U347" s="14"/>
      <c r="V347" s="14"/>
      <c r="W347" s="14"/>
      <c r="X347" s="14"/>
      <c r="Y347" s="14"/>
      <c r="Z347" s="14"/>
      <c r="AA347" s="14"/>
      <c r="AB347" s="14"/>
      <c r="AC347" s="14"/>
      <c r="AD347" s="14"/>
      <c r="AE347" s="14"/>
      <c r="AT347" s="242" t="s">
        <v>173</v>
      </c>
      <c r="AU347" s="242" t="s">
        <v>169</v>
      </c>
      <c r="AV347" s="14" t="s">
        <v>169</v>
      </c>
      <c r="AW347" s="14" t="s">
        <v>33</v>
      </c>
      <c r="AX347" s="14" t="s">
        <v>72</v>
      </c>
      <c r="AY347" s="242" t="s">
        <v>159</v>
      </c>
    </row>
    <row r="348" s="15" customFormat="1">
      <c r="A348" s="15"/>
      <c r="B348" s="243"/>
      <c r="C348" s="244"/>
      <c r="D348" s="217" t="s">
        <v>173</v>
      </c>
      <c r="E348" s="245" t="s">
        <v>19</v>
      </c>
      <c r="F348" s="246" t="s">
        <v>177</v>
      </c>
      <c r="G348" s="244"/>
      <c r="H348" s="247">
        <v>64.349999999999994</v>
      </c>
      <c r="I348" s="248"/>
      <c r="J348" s="244"/>
      <c r="K348" s="244"/>
      <c r="L348" s="249"/>
      <c r="M348" s="250"/>
      <c r="N348" s="251"/>
      <c r="O348" s="251"/>
      <c r="P348" s="251"/>
      <c r="Q348" s="251"/>
      <c r="R348" s="251"/>
      <c r="S348" s="251"/>
      <c r="T348" s="252"/>
      <c r="U348" s="15"/>
      <c r="V348" s="15"/>
      <c r="W348" s="15"/>
      <c r="X348" s="15"/>
      <c r="Y348" s="15"/>
      <c r="Z348" s="15"/>
      <c r="AA348" s="15"/>
      <c r="AB348" s="15"/>
      <c r="AC348" s="15"/>
      <c r="AD348" s="15"/>
      <c r="AE348" s="15"/>
      <c r="AT348" s="253" t="s">
        <v>173</v>
      </c>
      <c r="AU348" s="253" t="s">
        <v>169</v>
      </c>
      <c r="AV348" s="15" t="s">
        <v>168</v>
      </c>
      <c r="AW348" s="15" t="s">
        <v>33</v>
      </c>
      <c r="AX348" s="15" t="s">
        <v>80</v>
      </c>
      <c r="AY348" s="253" t="s">
        <v>159</v>
      </c>
    </row>
    <row r="349" s="2" customFormat="1" ht="24.15" customHeight="1">
      <c r="A349" s="38"/>
      <c r="B349" s="39"/>
      <c r="C349" s="254" t="s">
        <v>322</v>
      </c>
      <c r="D349" s="254" t="s">
        <v>206</v>
      </c>
      <c r="E349" s="255" t="s">
        <v>323</v>
      </c>
      <c r="F349" s="256" t="s">
        <v>324</v>
      </c>
      <c r="G349" s="257" t="s">
        <v>166</v>
      </c>
      <c r="H349" s="258">
        <v>70.784999999999997</v>
      </c>
      <c r="I349" s="259"/>
      <c r="J349" s="260">
        <f>ROUND(I349*H349,2)</f>
        <v>0</v>
      </c>
      <c r="K349" s="256" t="s">
        <v>167</v>
      </c>
      <c r="L349" s="261"/>
      <c r="M349" s="262" t="s">
        <v>19</v>
      </c>
      <c r="N349" s="263" t="s">
        <v>44</v>
      </c>
      <c r="O349" s="84"/>
      <c r="P349" s="213">
        <f>O349*H349</f>
        <v>0</v>
      </c>
      <c r="Q349" s="213">
        <v>0.0028999999999999998</v>
      </c>
      <c r="R349" s="213">
        <f>Q349*H349</f>
        <v>0.20527649999999997</v>
      </c>
      <c r="S349" s="213">
        <v>0</v>
      </c>
      <c r="T349" s="214">
        <f>S349*H349</f>
        <v>0</v>
      </c>
      <c r="U349" s="38"/>
      <c r="V349" s="38"/>
      <c r="W349" s="38"/>
      <c r="X349" s="38"/>
      <c r="Y349" s="38"/>
      <c r="Z349" s="38"/>
      <c r="AA349" s="38"/>
      <c r="AB349" s="38"/>
      <c r="AC349" s="38"/>
      <c r="AD349" s="38"/>
      <c r="AE349" s="38"/>
      <c r="AR349" s="215" t="s">
        <v>205</v>
      </c>
      <c r="AT349" s="215" t="s">
        <v>206</v>
      </c>
      <c r="AU349" s="215" t="s">
        <v>169</v>
      </c>
      <c r="AY349" s="17" t="s">
        <v>159</v>
      </c>
      <c r="BE349" s="216">
        <f>IF(N349="základní",J349,0)</f>
        <v>0</v>
      </c>
      <c r="BF349" s="216">
        <f>IF(N349="snížená",J349,0)</f>
        <v>0</v>
      </c>
      <c r="BG349" s="216">
        <f>IF(N349="zákl. přenesená",J349,0)</f>
        <v>0</v>
      </c>
      <c r="BH349" s="216">
        <f>IF(N349="sníž. přenesená",J349,0)</f>
        <v>0</v>
      </c>
      <c r="BI349" s="216">
        <f>IF(N349="nulová",J349,0)</f>
        <v>0</v>
      </c>
      <c r="BJ349" s="17" t="s">
        <v>169</v>
      </c>
      <c r="BK349" s="216">
        <f>ROUND(I349*H349,2)</f>
        <v>0</v>
      </c>
      <c r="BL349" s="17" t="s">
        <v>168</v>
      </c>
      <c r="BM349" s="215" t="s">
        <v>325</v>
      </c>
    </row>
    <row r="350" s="14" customFormat="1">
      <c r="A350" s="14"/>
      <c r="B350" s="232"/>
      <c r="C350" s="233"/>
      <c r="D350" s="217" t="s">
        <v>173</v>
      </c>
      <c r="E350" s="233"/>
      <c r="F350" s="235" t="s">
        <v>326</v>
      </c>
      <c r="G350" s="233"/>
      <c r="H350" s="236">
        <v>70.784999999999997</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173</v>
      </c>
      <c r="AU350" s="242" t="s">
        <v>169</v>
      </c>
      <c r="AV350" s="14" t="s">
        <v>169</v>
      </c>
      <c r="AW350" s="14" t="s">
        <v>4</v>
      </c>
      <c r="AX350" s="14" t="s">
        <v>80</v>
      </c>
      <c r="AY350" s="242" t="s">
        <v>159</v>
      </c>
    </row>
    <row r="351" s="2" customFormat="1" ht="49.05" customHeight="1">
      <c r="A351" s="38"/>
      <c r="B351" s="39"/>
      <c r="C351" s="204" t="s">
        <v>327</v>
      </c>
      <c r="D351" s="204" t="s">
        <v>163</v>
      </c>
      <c r="E351" s="205" t="s">
        <v>328</v>
      </c>
      <c r="F351" s="206" t="s">
        <v>329</v>
      </c>
      <c r="G351" s="207" t="s">
        <v>166</v>
      </c>
      <c r="H351" s="208">
        <v>272.375</v>
      </c>
      <c r="I351" s="209"/>
      <c r="J351" s="210">
        <f>ROUND(I351*H351,2)</f>
        <v>0</v>
      </c>
      <c r="K351" s="206" t="s">
        <v>167</v>
      </c>
      <c r="L351" s="44"/>
      <c r="M351" s="211" t="s">
        <v>19</v>
      </c>
      <c r="N351" s="212" t="s">
        <v>44</v>
      </c>
      <c r="O351" s="84"/>
      <c r="P351" s="213">
        <f>O351*H351</f>
        <v>0</v>
      </c>
      <c r="Q351" s="213">
        <v>0.0086</v>
      </c>
      <c r="R351" s="213">
        <f>Q351*H351</f>
        <v>2.342425</v>
      </c>
      <c r="S351" s="213">
        <v>0</v>
      </c>
      <c r="T351" s="214">
        <f>S351*H351</f>
        <v>0</v>
      </c>
      <c r="U351" s="38"/>
      <c r="V351" s="38"/>
      <c r="W351" s="38"/>
      <c r="X351" s="38"/>
      <c r="Y351" s="38"/>
      <c r="Z351" s="38"/>
      <c r="AA351" s="38"/>
      <c r="AB351" s="38"/>
      <c r="AC351" s="38"/>
      <c r="AD351" s="38"/>
      <c r="AE351" s="38"/>
      <c r="AR351" s="215" t="s">
        <v>168</v>
      </c>
      <c r="AT351" s="215" t="s">
        <v>163</v>
      </c>
      <c r="AU351" s="215" t="s">
        <v>169</v>
      </c>
      <c r="AY351" s="17" t="s">
        <v>159</v>
      </c>
      <c r="BE351" s="216">
        <f>IF(N351="základní",J351,0)</f>
        <v>0</v>
      </c>
      <c r="BF351" s="216">
        <f>IF(N351="snížená",J351,0)</f>
        <v>0</v>
      </c>
      <c r="BG351" s="216">
        <f>IF(N351="zákl. přenesená",J351,0)</f>
        <v>0</v>
      </c>
      <c r="BH351" s="216">
        <f>IF(N351="sníž. přenesená",J351,0)</f>
        <v>0</v>
      </c>
      <c r="BI351" s="216">
        <f>IF(N351="nulová",J351,0)</f>
        <v>0</v>
      </c>
      <c r="BJ351" s="17" t="s">
        <v>169</v>
      </c>
      <c r="BK351" s="216">
        <f>ROUND(I351*H351,2)</f>
        <v>0</v>
      </c>
      <c r="BL351" s="17" t="s">
        <v>168</v>
      </c>
      <c r="BM351" s="215" t="s">
        <v>330</v>
      </c>
    </row>
    <row r="352" s="2" customFormat="1">
      <c r="A352" s="38"/>
      <c r="B352" s="39"/>
      <c r="C352" s="40"/>
      <c r="D352" s="217" t="s">
        <v>171</v>
      </c>
      <c r="E352" s="40"/>
      <c r="F352" s="218" t="s">
        <v>204</v>
      </c>
      <c r="G352" s="40"/>
      <c r="H352" s="40"/>
      <c r="I352" s="219"/>
      <c r="J352" s="40"/>
      <c r="K352" s="40"/>
      <c r="L352" s="44"/>
      <c r="M352" s="220"/>
      <c r="N352" s="221"/>
      <c r="O352" s="84"/>
      <c r="P352" s="84"/>
      <c r="Q352" s="84"/>
      <c r="R352" s="84"/>
      <c r="S352" s="84"/>
      <c r="T352" s="85"/>
      <c r="U352" s="38"/>
      <c r="V352" s="38"/>
      <c r="W352" s="38"/>
      <c r="X352" s="38"/>
      <c r="Y352" s="38"/>
      <c r="Z352" s="38"/>
      <c r="AA352" s="38"/>
      <c r="AB352" s="38"/>
      <c r="AC352" s="38"/>
      <c r="AD352" s="38"/>
      <c r="AE352" s="38"/>
      <c r="AT352" s="17" t="s">
        <v>171</v>
      </c>
      <c r="AU352" s="17" t="s">
        <v>169</v>
      </c>
    </row>
    <row r="353" s="13" customFormat="1">
      <c r="A353" s="13"/>
      <c r="B353" s="222"/>
      <c r="C353" s="223"/>
      <c r="D353" s="217" t="s">
        <v>173</v>
      </c>
      <c r="E353" s="224" t="s">
        <v>19</v>
      </c>
      <c r="F353" s="225" t="s">
        <v>229</v>
      </c>
      <c r="G353" s="223"/>
      <c r="H353" s="224" t="s">
        <v>19</v>
      </c>
      <c r="I353" s="226"/>
      <c r="J353" s="223"/>
      <c r="K353" s="223"/>
      <c r="L353" s="227"/>
      <c r="M353" s="228"/>
      <c r="N353" s="229"/>
      <c r="O353" s="229"/>
      <c r="P353" s="229"/>
      <c r="Q353" s="229"/>
      <c r="R353" s="229"/>
      <c r="S353" s="229"/>
      <c r="T353" s="230"/>
      <c r="U353" s="13"/>
      <c r="V353" s="13"/>
      <c r="W353" s="13"/>
      <c r="X353" s="13"/>
      <c r="Y353" s="13"/>
      <c r="Z353" s="13"/>
      <c r="AA353" s="13"/>
      <c r="AB353" s="13"/>
      <c r="AC353" s="13"/>
      <c r="AD353" s="13"/>
      <c r="AE353" s="13"/>
      <c r="AT353" s="231" t="s">
        <v>173</v>
      </c>
      <c r="AU353" s="231" t="s">
        <v>169</v>
      </c>
      <c r="AV353" s="13" t="s">
        <v>80</v>
      </c>
      <c r="AW353" s="13" t="s">
        <v>33</v>
      </c>
      <c r="AX353" s="13" t="s">
        <v>72</v>
      </c>
      <c r="AY353" s="231" t="s">
        <v>159</v>
      </c>
    </row>
    <row r="354" s="14" customFormat="1">
      <c r="A354" s="14"/>
      <c r="B354" s="232"/>
      <c r="C354" s="233"/>
      <c r="D354" s="217" t="s">
        <v>173</v>
      </c>
      <c r="E354" s="234" t="s">
        <v>19</v>
      </c>
      <c r="F354" s="235" t="s">
        <v>236</v>
      </c>
      <c r="G354" s="233"/>
      <c r="H354" s="236">
        <v>146.30000000000001</v>
      </c>
      <c r="I354" s="237"/>
      <c r="J354" s="233"/>
      <c r="K354" s="233"/>
      <c r="L354" s="238"/>
      <c r="M354" s="239"/>
      <c r="N354" s="240"/>
      <c r="O354" s="240"/>
      <c r="P354" s="240"/>
      <c r="Q354" s="240"/>
      <c r="R354" s="240"/>
      <c r="S354" s="240"/>
      <c r="T354" s="241"/>
      <c r="U354" s="14"/>
      <c r="V354" s="14"/>
      <c r="W354" s="14"/>
      <c r="X354" s="14"/>
      <c r="Y354" s="14"/>
      <c r="Z354" s="14"/>
      <c r="AA354" s="14"/>
      <c r="AB354" s="14"/>
      <c r="AC354" s="14"/>
      <c r="AD354" s="14"/>
      <c r="AE354" s="14"/>
      <c r="AT354" s="242" t="s">
        <v>173</v>
      </c>
      <c r="AU354" s="242" t="s">
        <v>169</v>
      </c>
      <c r="AV354" s="14" t="s">
        <v>169</v>
      </c>
      <c r="AW354" s="14" t="s">
        <v>33</v>
      </c>
      <c r="AX354" s="14" t="s">
        <v>72</v>
      </c>
      <c r="AY354" s="242" t="s">
        <v>159</v>
      </c>
    </row>
    <row r="355" s="13" customFormat="1">
      <c r="A355" s="13"/>
      <c r="B355" s="222"/>
      <c r="C355" s="223"/>
      <c r="D355" s="217" t="s">
        <v>173</v>
      </c>
      <c r="E355" s="224" t="s">
        <v>19</v>
      </c>
      <c r="F355" s="225" t="s">
        <v>232</v>
      </c>
      <c r="G355" s="223"/>
      <c r="H355" s="224" t="s">
        <v>19</v>
      </c>
      <c r="I355" s="226"/>
      <c r="J355" s="223"/>
      <c r="K355" s="223"/>
      <c r="L355" s="227"/>
      <c r="M355" s="228"/>
      <c r="N355" s="229"/>
      <c r="O355" s="229"/>
      <c r="P355" s="229"/>
      <c r="Q355" s="229"/>
      <c r="R355" s="229"/>
      <c r="S355" s="229"/>
      <c r="T355" s="230"/>
      <c r="U355" s="13"/>
      <c r="V355" s="13"/>
      <c r="W355" s="13"/>
      <c r="X355" s="13"/>
      <c r="Y355" s="13"/>
      <c r="Z355" s="13"/>
      <c r="AA355" s="13"/>
      <c r="AB355" s="13"/>
      <c r="AC355" s="13"/>
      <c r="AD355" s="13"/>
      <c r="AE355" s="13"/>
      <c r="AT355" s="231" t="s">
        <v>173</v>
      </c>
      <c r="AU355" s="231" t="s">
        <v>169</v>
      </c>
      <c r="AV355" s="13" t="s">
        <v>80</v>
      </c>
      <c r="AW355" s="13" t="s">
        <v>33</v>
      </c>
      <c r="AX355" s="13" t="s">
        <v>72</v>
      </c>
      <c r="AY355" s="231" t="s">
        <v>159</v>
      </c>
    </row>
    <row r="356" s="14" customFormat="1">
      <c r="A356" s="14"/>
      <c r="B356" s="232"/>
      <c r="C356" s="233"/>
      <c r="D356" s="217" t="s">
        <v>173</v>
      </c>
      <c r="E356" s="234" t="s">
        <v>19</v>
      </c>
      <c r="F356" s="235" t="s">
        <v>237</v>
      </c>
      <c r="G356" s="233"/>
      <c r="H356" s="236">
        <v>133</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173</v>
      </c>
      <c r="AU356" s="242" t="s">
        <v>169</v>
      </c>
      <c r="AV356" s="14" t="s">
        <v>169</v>
      </c>
      <c r="AW356" s="14" t="s">
        <v>33</v>
      </c>
      <c r="AX356" s="14" t="s">
        <v>72</v>
      </c>
      <c r="AY356" s="242" t="s">
        <v>159</v>
      </c>
    </row>
    <row r="357" s="13" customFormat="1">
      <c r="A357" s="13"/>
      <c r="B357" s="222"/>
      <c r="C357" s="223"/>
      <c r="D357" s="217" t="s">
        <v>173</v>
      </c>
      <c r="E357" s="224" t="s">
        <v>19</v>
      </c>
      <c r="F357" s="225" t="s">
        <v>238</v>
      </c>
      <c r="G357" s="223"/>
      <c r="H357" s="224" t="s">
        <v>19</v>
      </c>
      <c r="I357" s="226"/>
      <c r="J357" s="223"/>
      <c r="K357" s="223"/>
      <c r="L357" s="227"/>
      <c r="M357" s="228"/>
      <c r="N357" s="229"/>
      <c r="O357" s="229"/>
      <c r="P357" s="229"/>
      <c r="Q357" s="229"/>
      <c r="R357" s="229"/>
      <c r="S357" s="229"/>
      <c r="T357" s="230"/>
      <c r="U357" s="13"/>
      <c r="V357" s="13"/>
      <c r="W357" s="13"/>
      <c r="X357" s="13"/>
      <c r="Y357" s="13"/>
      <c r="Z357" s="13"/>
      <c r="AA357" s="13"/>
      <c r="AB357" s="13"/>
      <c r="AC357" s="13"/>
      <c r="AD357" s="13"/>
      <c r="AE357" s="13"/>
      <c r="AT357" s="231" t="s">
        <v>173</v>
      </c>
      <c r="AU357" s="231" t="s">
        <v>169</v>
      </c>
      <c r="AV357" s="13" t="s">
        <v>80</v>
      </c>
      <c r="AW357" s="13" t="s">
        <v>33</v>
      </c>
      <c r="AX357" s="13" t="s">
        <v>72</v>
      </c>
      <c r="AY357" s="231" t="s">
        <v>159</v>
      </c>
    </row>
    <row r="358" s="14" customFormat="1">
      <c r="A358" s="14"/>
      <c r="B358" s="232"/>
      <c r="C358" s="233"/>
      <c r="D358" s="217" t="s">
        <v>173</v>
      </c>
      <c r="E358" s="234" t="s">
        <v>19</v>
      </c>
      <c r="F358" s="235" t="s">
        <v>239</v>
      </c>
      <c r="G358" s="233"/>
      <c r="H358" s="236">
        <v>-21.600000000000001</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173</v>
      </c>
      <c r="AU358" s="242" t="s">
        <v>169</v>
      </c>
      <c r="AV358" s="14" t="s">
        <v>169</v>
      </c>
      <c r="AW358" s="14" t="s">
        <v>33</v>
      </c>
      <c r="AX358" s="14" t="s">
        <v>72</v>
      </c>
      <c r="AY358" s="242" t="s">
        <v>159</v>
      </c>
    </row>
    <row r="359" s="14" customFormat="1">
      <c r="A359" s="14"/>
      <c r="B359" s="232"/>
      <c r="C359" s="233"/>
      <c r="D359" s="217" t="s">
        <v>173</v>
      </c>
      <c r="E359" s="234" t="s">
        <v>19</v>
      </c>
      <c r="F359" s="235" t="s">
        <v>240</v>
      </c>
      <c r="G359" s="233"/>
      <c r="H359" s="236">
        <v>-16.199999999999999</v>
      </c>
      <c r="I359" s="237"/>
      <c r="J359" s="233"/>
      <c r="K359" s="233"/>
      <c r="L359" s="238"/>
      <c r="M359" s="239"/>
      <c r="N359" s="240"/>
      <c r="O359" s="240"/>
      <c r="P359" s="240"/>
      <c r="Q359" s="240"/>
      <c r="R359" s="240"/>
      <c r="S359" s="240"/>
      <c r="T359" s="241"/>
      <c r="U359" s="14"/>
      <c r="V359" s="14"/>
      <c r="W359" s="14"/>
      <c r="X359" s="14"/>
      <c r="Y359" s="14"/>
      <c r="Z359" s="14"/>
      <c r="AA359" s="14"/>
      <c r="AB359" s="14"/>
      <c r="AC359" s="14"/>
      <c r="AD359" s="14"/>
      <c r="AE359" s="14"/>
      <c r="AT359" s="242" t="s">
        <v>173</v>
      </c>
      <c r="AU359" s="242" t="s">
        <v>169</v>
      </c>
      <c r="AV359" s="14" t="s">
        <v>169</v>
      </c>
      <c r="AW359" s="14" t="s">
        <v>33</v>
      </c>
      <c r="AX359" s="14" t="s">
        <v>72</v>
      </c>
      <c r="AY359" s="242" t="s">
        <v>159</v>
      </c>
    </row>
    <row r="360" s="14" customFormat="1">
      <c r="A360" s="14"/>
      <c r="B360" s="232"/>
      <c r="C360" s="233"/>
      <c r="D360" s="217" t="s">
        <v>173</v>
      </c>
      <c r="E360" s="234" t="s">
        <v>19</v>
      </c>
      <c r="F360" s="235" t="s">
        <v>241</v>
      </c>
      <c r="G360" s="233"/>
      <c r="H360" s="236">
        <v>-1.6499999999999999</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173</v>
      </c>
      <c r="AU360" s="242" t="s">
        <v>169</v>
      </c>
      <c r="AV360" s="14" t="s">
        <v>169</v>
      </c>
      <c r="AW360" s="14" t="s">
        <v>33</v>
      </c>
      <c r="AX360" s="14" t="s">
        <v>72</v>
      </c>
      <c r="AY360" s="242" t="s">
        <v>159</v>
      </c>
    </row>
    <row r="361" s="14" customFormat="1">
      <c r="A361" s="14"/>
      <c r="B361" s="232"/>
      <c r="C361" s="233"/>
      <c r="D361" s="217" t="s">
        <v>173</v>
      </c>
      <c r="E361" s="234" t="s">
        <v>19</v>
      </c>
      <c r="F361" s="235" t="s">
        <v>242</v>
      </c>
      <c r="G361" s="233"/>
      <c r="H361" s="236">
        <v>-0.64000000000000001</v>
      </c>
      <c r="I361" s="237"/>
      <c r="J361" s="233"/>
      <c r="K361" s="233"/>
      <c r="L361" s="238"/>
      <c r="M361" s="239"/>
      <c r="N361" s="240"/>
      <c r="O361" s="240"/>
      <c r="P361" s="240"/>
      <c r="Q361" s="240"/>
      <c r="R361" s="240"/>
      <c r="S361" s="240"/>
      <c r="T361" s="241"/>
      <c r="U361" s="14"/>
      <c r="V361" s="14"/>
      <c r="W361" s="14"/>
      <c r="X361" s="14"/>
      <c r="Y361" s="14"/>
      <c r="Z361" s="14"/>
      <c r="AA361" s="14"/>
      <c r="AB361" s="14"/>
      <c r="AC361" s="14"/>
      <c r="AD361" s="14"/>
      <c r="AE361" s="14"/>
      <c r="AT361" s="242" t="s">
        <v>173</v>
      </c>
      <c r="AU361" s="242" t="s">
        <v>169</v>
      </c>
      <c r="AV361" s="14" t="s">
        <v>169</v>
      </c>
      <c r="AW361" s="14" t="s">
        <v>33</v>
      </c>
      <c r="AX361" s="14" t="s">
        <v>72</v>
      </c>
      <c r="AY361" s="242" t="s">
        <v>159</v>
      </c>
    </row>
    <row r="362" s="14" customFormat="1">
      <c r="A362" s="14"/>
      <c r="B362" s="232"/>
      <c r="C362" s="233"/>
      <c r="D362" s="217" t="s">
        <v>173</v>
      </c>
      <c r="E362" s="234" t="s">
        <v>19</v>
      </c>
      <c r="F362" s="235" t="s">
        <v>243</v>
      </c>
      <c r="G362" s="233"/>
      <c r="H362" s="236">
        <v>-1.9550000000000001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173</v>
      </c>
      <c r="AU362" s="242" t="s">
        <v>169</v>
      </c>
      <c r="AV362" s="14" t="s">
        <v>169</v>
      </c>
      <c r="AW362" s="14" t="s">
        <v>33</v>
      </c>
      <c r="AX362" s="14" t="s">
        <v>72</v>
      </c>
      <c r="AY362" s="242" t="s">
        <v>159</v>
      </c>
    </row>
    <row r="363" s="14" customFormat="1">
      <c r="A363" s="14"/>
      <c r="B363" s="232"/>
      <c r="C363" s="233"/>
      <c r="D363" s="217" t="s">
        <v>173</v>
      </c>
      <c r="E363" s="234" t="s">
        <v>19</v>
      </c>
      <c r="F363" s="235" t="s">
        <v>244</v>
      </c>
      <c r="G363" s="233"/>
      <c r="H363" s="236">
        <v>-0.88</v>
      </c>
      <c r="I363" s="237"/>
      <c r="J363" s="233"/>
      <c r="K363" s="233"/>
      <c r="L363" s="238"/>
      <c r="M363" s="239"/>
      <c r="N363" s="240"/>
      <c r="O363" s="240"/>
      <c r="P363" s="240"/>
      <c r="Q363" s="240"/>
      <c r="R363" s="240"/>
      <c r="S363" s="240"/>
      <c r="T363" s="241"/>
      <c r="U363" s="14"/>
      <c r="V363" s="14"/>
      <c r="W363" s="14"/>
      <c r="X363" s="14"/>
      <c r="Y363" s="14"/>
      <c r="Z363" s="14"/>
      <c r="AA363" s="14"/>
      <c r="AB363" s="14"/>
      <c r="AC363" s="14"/>
      <c r="AD363" s="14"/>
      <c r="AE363" s="14"/>
      <c r="AT363" s="242" t="s">
        <v>173</v>
      </c>
      <c r="AU363" s="242" t="s">
        <v>169</v>
      </c>
      <c r="AV363" s="14" t="s">
        <v>169</v>
      </c>
      <c r="AW363" s="14" t="s">
        <v>33</v>
      </c>
      <c r="AX363" s="14" t="s">
        <v>72</v>
      </c>
      <c r="AY363" s="242" t="s">
        <v>159</v>
      </c>
    </row>
    <row r="364" s="13" customFormat="1">
      <c r="A364" s="13"/>
      <c r="B364" s="222"/>
      <c r="C364" s="223"/>
      <c r="D364" s="217" t="s">
        <v>173</v>
      </c>
      <c r="E364" s="224" t="s">
        <v>19</v>
      </c>
      <c r="F364" s="225" t="s">
        <v>263</v>
      </c>
      <c r="G364" s="223"/>
      <c r="H364" s="224" t="s">
        <v>19</v>
      </c>
      <c r="I364" s="226"/>
      <c r="J364" s="223"/>
      <c r="K364" s="223"/>
      <c r="L364" s="227"/>
      <c r="M364" s="228"/>
      <c r="N364" s="229"/>
      <c r="O364" s="229"/>
      <c r="P364" s="229"/>
      <c r="Q364" s="229"/>
      <c r="R364" s="229"/>
      <c r="S364" s="229"/>
      <c r="T364" s="230"/>
      <c r="U364" s="13"/>
      <c r="V364" s="13"/>
      <c r="W364" s="13"/>
      <c r="X364" s="13"/>
      <c r="Y364" s="13"/>
      <c r="Z364" s="13"/>
      <c r="AA364" s="13"/>
      <c r="AB364" s="13"/>
      <c r="AC364" s="13"/>
      <c r="AD364" s="13"/>
      <c r="AE364" s="13"/>
      <c r="AT364" s="231" t="s">
        <v>173</v>
      </c>
      <c r="AU364" s="231" t="s">
        <v>169</v>
      </c>
      <c r="AV364" s="13" t="s">
        <v>80</v>
      </c>
      <c r="AW364" s="13" t="s">
        <v>33</v>
      </c>
      <c r="AX364" s="13" t="s">
        <v>72</v>
      </c>
      <c r="AY364" s="231" t="s">
        <v>159</v>
      </c>
    </row>
    <row r="365" s="14" customFormat="1">
      <c r="A365" s="14"/>
      <c r="B365" s="232"/>
      <c r="C365" s="233"/>
      <c r="D365" s="217" t="s">
        <v>173</v>
      </c>
      <c r="E365" s="234" t="s">
        <v>19</v>
      </c>
      <c r="F365" s="235" t="s">
        <v>264</v>
      </c>
      <c r="G365" s="233"/>
      <c r="H365" s="236">
        <v>36</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173</v>
      </c>
      <c r="AU365" s="242" t="s">
        <v>169</v>
      </c>
      <c r="AV365" s="14" t="s">
        <v>169</v>
      </c>
      <c r="AW365" s="14" t="s">
        <v>33</v>
      </c>
      <c r="AX365" s="14" t="s">
        <v>72</v>
      </c>
      <c r="AY365" s="242" t="s">
        <v>159</v>
      </c>
    </row>
    <row r="366" s="15" customFormat="1">
      <c r="A366" s="15"/>
      <c r="B366" s="243"/>
      <c r="C366" s="244"/>
      <c r="D366" s="217" t="s">
        <v>173</v>
      </c>
      <c r="E366" s="245" t="s">
        <v>19</v>
      </c>
      <c r="F366" s="246" t="s">
        <v>177</v>
      </c>
      <c r="G366" s="244"/>
      <c r="H366" s="247">
        <v>272.375</v>
      </c>
      <c r="I366" s="248"/>
      <c r="J366" s="244"/>
      <c r="K366" s="244"/>
      <c r="L366" s="249"/>
      <c r="M366" s="250"/>
      <c r="N366" s="251"/>
      <c r="O366" s="251"/>
      <c r="P366" s="251"/>
      <c r="Q366" s="251"/>
      <c r="R366" s="251"/>
      <c r="S366" s="251"/>
      <c r="T366" s="252"/>
      <c r="U366" s="15"/>
      <c r="V366" s="15"/>
      <c r="W366" s="15"/>
      <c r="X366" s="15"/>
      <c r="Y366" s="15"/>
      <c r="Z366" s="15"/>
      <c r="AA366" s="15"/>
      <c r="AB366" s="15"/>
      <c r="AC366" s="15"/>
      <c r="AD366" s="15"/>
      <c r="AE366" s="15"/>
      <c r="AT366" s="253" t="s">
        <v>173</v>
      </c>
      <c r="AU366" s="253" t="s">
        <v>169</v>
      </c>
      <c r="AV366" s="15" t="s">
        <v>168</v>
      </c>
      <c r="AW366" s="15" t="s">
        <v>33</v>
      </c>
      <c r="AX366" s="15" t="s">
        <v>80</v>
      </c>
      <c r="AY366" s="253" t="s">
        <v>159</v>
      </c>
    </row>
    <row r="367" s="2" customFormat="1" ht="14.4" customHeight="1">
      <c r="A367" s="38"/>
      <c r="B367" s="39"/>
      <c r="C367" s="254" t="s">
        <v>115</v>
      </c>
      <c r="D367" s="254" t="s">
        <v>206</v>
      </c>
      <c r="E367" s="255" t="s">
        <v>331</v>
      </c>
      <c r="F367" s="256" t="s">
        <v>332</v>
      </c>
      <c r="G367" s="257" t="s">
        <v>166</v>
      </c>
      <c r="H367" s="258">
        <v>285.99400000000003</v>
      </c>
      <c r="I367" s="259"/>
      <c r="J367" s="260">
        <f>ROUND(I367*H367,2)</f>
        <v>0</v>
      </c>
      <c r="K367" s="256" t="s">
        <v>167</v>
      </c>
      <c r="L367" s="261"/>
      <c r="M367" s="262" t="s">
        <v>19</v>
      </c>
      <c r="N367" s="263" t="s">
        <v>44</v>
      </c>
      <c r="O367" s="84"/>
      <c r="P367" s="213">
        <f>O367*H367</f>
        <v>0</v>
      </c>
      <c r="Q367" s="213">
        <v>0.0023999999999999998</v>
      </c>
      <c r="R367" s="213">
        <f>Q367*H367</f>
        <v>0.68638560000000004</v>
      </c>
      <c r="S367" s="213">
        <v>0</v>
      </c>
      <c r="T367" s="214">
        <f>S367*H367</f>
        <v>0</v>
      </c>
      <c r="U367" s="38"/>
      <c r="V367" s="38"/>
      <c r="W367" s="38"/>
      <c r="X367" s="38"/>
      <c r="Y367" s="38"/>
      <c r="Z367" s="38"/>
      <c r="AA367" s="38"/>
      <c r="AB367" s="38"/>
      <c r="AC367" s="38"/>
      <c r="AD367" s="38"/>
      <c r="AE367" s="38"/>
      <c r="AR367" s="215" t="s">
        <v>205</v>
      </c>
      <c r="AT367" s="215" t="s">
        <v>206</v>
      </c>
      <c r="AU367" s="215" t="s">
        <v>169</v>
      </c>
      <c r="AY367" s="17" t="s">
        <v>159</v>
      </c>
      <c r="BE367" s="216">
        <f>IF(N367="základní",J367,0)</f>
        <v>0</v>
      </c>
      <c r="BF367" s="216">
        <f>IF(N367="snížená",J367,0)</f>
        <v>0</v>
      </c>
      <c r="BG367" s="216">
        <f>IF(N367="zákl. přenesená",J367,0)</f>
        <v>0</v>
      </c>
      <c r="BH367" s="216">
        <f>IF(N367="sníž. přenesená",J367,0)</f>
        <v>0</v>
      </c>
      <c r="BI367" s="216">
        <f>IF(N367="nulová",J367,0)</f>
        <v>0</v>
      </c>
      <c r="BJ367" s="17" t="s">
        <v>169</v>
      </c>
      <c r="BK367" s="216">
        <f>ROUND(I367*H367,2)</f>
        <v>0</v>
      </c>
      <c r="BL367" s="17" t="s">
        <v>168</v>
      </c>
      <c r="BM367" s="215" t="s">
        <v>333</v>
      </c>
    </row>
    <row r="368" s="14" customFormat="1">
      <c r="A368" s="14"/>
      <c r="B368" s="232"/>
      <c r="C368" s="233"/>
      <c r="D368" s="217" t="s">
        <v>173</v>
      </c>
      <c r="E368" s="233"/>
      <c r="F368" s="235" t="s">
        <v>334</v>
      </c>
      <c r="G368" s="233"/>
      <c r="H368" s="236">
        <v>285.99400000000003</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173</v>
      </c>
      <c r="AU368" s="242" t="s">
        <v>169</v>
      </c>
      <c r="AV368" s="14" t="s">
        <v>169</v>
      </c>
      <c r="AW368" s="14" t="s">
        <v>4</v>
      </c>
      <c r="AX368" s="14" t="s">
        <v>80</v>
      </c>
      <c r="AY368" s="242" t="s">
        <v>159</v>
      </c>
    </row>
    <row r="369" s="2" customFormat="1" ht="49.05" customHeight="1">
      <c r="A369" s="38"/>
      <c r="B369" s="39"/>
      <c r="C369" s="204" t="s">
        <v>7</v>
      </c>
      <c r="D369" s="204" t="s">
        <v>163</v>
      </c>
      <c r="E369" s="205" t="s">
        <v>328</v>
      </c>
      <c r="F369" s="206" t="s">
        <v>329</v>
      </c>
      <c r="G369" s="207" t="s">
        <v>166</v>
      </c>
      <c r="H369" s="208">
        <v>2.73</v>
      </c>
      <c r="I369" s="209"/>
      <c r="J369" s="210">
        <f>ROUND(I369*H369,2)</f>
        <v>0</v>
      </c>
      <c r="K369" s="206" t="s">
        <v>167</v>
      </c>
      <c r="L369" s="44"/>
      <c r="M369" s="211" t="s">
        <v>19</v>
      </c>
      <c r="N369" s="212" t="s">
        <v>44</v>
      </c>
      <c r="O369" s="84"/>
      <c r="P369" s="213">
        <f>O369*H369</f>
        <v>0</v>
      </c>
      <c r="Q369" s="213">
        <v>0.0086</v>
      </c>
      <c r="R369" s="213">
        <f>Q369*H369</f>
        <v>0.023477999999999999</v>
      </c>
      <c r="S369" s="213">
        <v>0</v>
      </c>
      <c r="T369" s="214">
        <f>S369*H369</f>
        <v>0</v>
      </c>
      <c r="U369" s="38"/>
      <c r="V369" s="38"/>
      <c r="W369" s="38"/>
      <c r="X369" s="38"/>
      <c r="Y369" s="38"/>
      <c r="Z369" s="38"/>
      <c r="AA369" s="38"/>
      <c r="AB369" s="38"/>
      <c r="AC369" s="38"/>
      <c r="AD369" s="38"/>
      <c r="AE369" s="38"/>
      <c r="AR369" s="215" t="s">
        <v>168</v>
      </c>
      <c r="AT369" s="215" t="s">
        <v>163</v>
      </c>
      <c r="AU369" s="215" t="s">
        <v>169</v>
      </c>
      <c r="AY369" s="17" t="s">
        <v>159</v>
      </c>
      <c r="BE369" s="216">
        <f>IF(N369="základní",J369,0)</f>
        <v>0</v>
      </c>
      <c r="BF369" s="216">
        <f>IF(N369="snížená",J369,0)</f>
        <v>0</v>
      </c>
      <c r="BG369" s="216">
        <f>IF(N369="zákl. přenesená",J369,0)</f>
        <v>0</v>
      </c>
      <c r="BH369" s="216">
        <f>IF(N369="sníž. přenesená",J369,0)</f>
        <v>0</v>
      </c>
      <c r="BI369" s="216">
        <f>IF(N369="nulová",J369,0)</f>
        <v>0</v>
      </c>
      <c r="BJ369" s="17" t="s">
        <v>169</v>
      </c>
      <c r="BK369" s="216">
        <f>ROUND(I369*H369,2)</f>
        <v>0</v>
      </c>
      <c r="BL369" s="17" t="s">
        <v>168</v>
      </c>
      <c r="BM369" s="215" t="s">
        <v>335</v>
      </c>
    </row>
    <row r="370" s="2" customFormat="1">
      <c r="A370" s="38"/>
      <c r="B370" s="39"/>
      <c r="C370" s="40"/>
      <c r="D370" s="217" t="s">
        <v>171</v>
      </c>
      <c r="E370" s="40"/>
      <c r="F370" s="218" t="s">
        <v>204</v>
      </c>
      <c r="G370" s="40"/>
      <c r="H370" s="40"/>
      <c r="I370" s="219"/>
      <c r="J370" s="40"/>
      <c r="K370" s="40"/>
      <c r="L370" s="44"/>
      <c r="M370" s="220"/>
      <c r="N370" s="221"/>
      <c r="O370" s="84"/>
      <c r="P370" s="84"/>
      <c r="Q370" s="84"/>
      <c r="R370" s="84"/>
      <c r="S370" s="84"/>
      <c r="T370" s="85"/>
      <c r="U370" s="38"/>
      <c r="V370" s="38"/>
      <c r="W370" s="38"/>
      <c r="X370" s="38"/>
      <c r="Y370" s="38"/>
      <c r="Z370" s="38"/>
      <c r="AA370" s="38"/>
      <c r="AB370" s="38"/>
      <c r="AC370" s="38"/>
      <c r="AD370" s="38"/>
      <c r="AE370" s="38"/>
      <c r="AT370" s="17" t="s">
        <v>171</v>
      </c>
      <c r="AU370" s="17" t="s">
        <v>169</v>
      </c>
    </row>
    <row r="371" s="13" customFormat="1">
      <c r="A371" s="13"/>
      <c r="B371" s="222"/>
      <c r="C371" s="223"/>
      <c r="D371" s="217" t="s">
        <v>173</v>
      </c>
      <c r="E371" s="224" t="s">
        <v>19</v>
      </c>
      <c r="F371" s="225" t="s">
        <v>336</v>
      </c>
      <c r="G371" s="223"/>
      <c r="H371" s="224" t="s">
        <v>19</v>
      </c>
      <c r="I371" s="226"/>
      <c r="J371" s="223"/>
      <c r="K371" s="223"/>
      <c r="L371" s="227"/>
      <c r="M371" s="228"/>
      <c r="N371" s="229"/>
      <c r="O371" s="229"/>
      <c r="P371" s="229"/>
      <c r="Q371" s="229"/>
      <c r="R371" s="229"/>
      <c r="S371" s="229"/>
      <c r="T371" s="230"/>
      <c r="U371" s="13"/>
      <c r="V371" s="13"/>
      <c r="W371" s="13"/>
      <c r="X371" s="13"/>
      <c r="Y371" s="13"/>
      <c r="Z371" s="13"/>
      <c r="AA371" s="13"/>
      <c r="AB371" s="13"/>
      <c r="AC371" s="13"/>
      <c r="AD371" s="13"/>
      <c r="AE371" s="13"/>
      <c r="AT371" s="231" t="s">
        <v>173</v>
      </c>
      <c r="AU371" s="231" t="s">
        <v>169</v>
      </c>
      <c r="AV371" s="13" t="s">
        <v>80</v>
      </c>
      <c r="AW371" s="13" t="s">
        <v>33</v>
      </c>
      <c r="AX371" s="13" t="s">
        <v>72</v>
      </c>
      <c r="AY371" s="231" t="s">
        <v>159</v>
      </c>
    </row>
    <row r="372" s="14" customFormat="1">
      <c r="A372" s="14"/>
      <c r="B372" s="232"/>
      <c r="C372" s="233"/>
      <c r="D372" s="217" t="s">
        <v>173</v>
      </c>
      <c r="E372" s="234" t="s">
        <v>19</v>
      </c>
      <c r="F372" s="235" t="s">
        <v>337</v>
      </c>
      <c r="G372" s="233"/>
      <c r="H372" s="236">
        <v>1.5</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173</v>
      </c>
      <c r="AU372" s="242" t="s">
        <v>169</v>
      </c>
      <c r="AV372" s="14" t="s">
        <v>169</v>
      </c>
      <c r="AW372" s="14" t="s">
        <v>33</v>
      </c>
      <c r="AX372" s="14" t="s">
        <v>72</v>
      </c>
      <c r="AY372" s="242" t="s">
        <v>159</v>
      </c>
    </row>
    <row r="373" s="13" customFormat="1">
      <c r="A373" s="13"/>
      <c r="B373" s="222"/>
      <c r="C373" s="223"/>
      <c r="D373" s="217" t="s">
        <v>173</v>
      </c>
      <c r="E373" s="224" t="s">
        <v>19</v>
      </c>
      <c r="F373" s="225" t="s">
        <v>338</v>
      </c>
      <c r="G373" s="223"/>
      <c r="H373" s="224" t="s">
        <v>19</v>
      </c>
      <c r="I373" s="226"/>
      <c r="J373" s="223"/>
      <c r="K373" s="223"/>
      <c r="L373" s="227"/>
      <c r="M373" s="228"/>
      <c r="N373" s="229"/>
      <c r="O373" s="229"/>
      <c r="P373" s="229"/>
      <c r="Q373" s="229"/>
      <c r="R373" s="229"/>
      <c r="S373" s="229"/>
      <c r="T373" s="230"/>
      <c r="U373" s="13"/>
      <c r="V373" s="13"/>
      <c r="W373" s="13"/>
      <c r="X373" s="13"/>
      <c r="Y373" s="13"/>
      <c r="Z373" s="13"/>
      <c r="AA373" s="13"/>
      <c r="AB373" s="13"/>
      <c r="AC373" s="13"/>
      <c r="AD373" s="13"/>
      <c r="AE373" s="13"/>
      <c r="AT373" s="231" t="s">
        <v>173</v>
      </c>
      <c r="AU373" s="231" t="s">
        <v>169</v>
      </c>
      <c r="AV373" s="13" t="s">
        <v>80</v>
      </c>
      <c r="AW373" s="13" t="s">
        <v>33</v>
      </c>
      <c r="AX373" s="13" t="s">
        <v>72</v>
      </c>
      <c r="AY373" s="231" t="s">
        <v>159</v>
      </c>
    </row>
    <row r="374" s="14" customFormat="1">
      <c r="A374" s="14"/>
      <c r="B374" s="232"/>
      <c r="C374" s="233"/>
      <c r="D374" s="217" t="s">
        <v>173</v>
      </c>
      <c r="E374" s="234" t="s">
        <v>19</v>
      </c>
      <c r="F374" s="235" t="s">
        <v>339</v>
      </c>
      <c r="G374" s="233"/>
      <c r="H374" s="236">
        <v>1.23</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173</v>
      </c>
      <c r="AU374" s="242" t="s">
        <v>169</v>
      </c>
      <c r="AV374" s="14" t="s">
        <v>169</v>
      </c>
      <c r="AW374" s="14" t="s">
        <v>33</v>
      </c>
      <c r="AX374" s="14" t="s">
        <v>72</v>
      </c>
      <c r="AY374" s="242" t="s">
        <v>159</v>
      </c>
    </row>
    <row r="375" s="15" customFormat="1">
      <c r="A375" s="15"/>
      <c r="B375" s="243"/>
      <c r="C375" s="244"/>
      <c r="D375" s="217" t="s">
        <v>173</v>
      </c>
      <c r="E375" s="245" t="s">
        <v>19</v>
      </c>
      <c r="F375" s="246" t="s">
        <v>177</v>
      </c>
      <c r="G375" s="244"/>
      <c r="H375" s="247">
        <v>2.73</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173</v>
      </c>
      <c r="AU375" s="253" t="s">
        <v>169</v>
      </c>
      <c r="AV375" s="15" t="s">
        <v>168</v>
      </c>
      <c r="AW375" s="15" t="s">
        <v>33</v>
      </c>
      <c r="AX375" s="15" t="s">
        <v>80</v>
      </c>
      <c r="AY375" s="253" t="s">
        <v>159</v>
      </c>
    </row>
    <row r="376" s="2" customFormat="1" ht="24.15" customHeight="1">
      <c r="A376" s="38"/>
      <c r="B376" s="39"/>
      <c r="C376" s="254" t="s">
        <v>340</v>
      </c>
      <c r="D376" s="254" t="s">
        <v>206</v>
      </c>
      <c r="E376" s="255" t="s">
        <v>341</v>
      </c>
      <c r="F376" s="256" t="s">
        <v>342</v>
      </c>
      <c r="G376" s="257" t="s">
        <v>166</v>
      </c>
      <c r="H376" s="258">
        <v>3.0030000000000001</v>
      </c>
      <c r="I376" s="259"/>
      <c r="J376" s="260">
        <f>ROUND(I376*H376,2)</f>
        <v>0</v>
      </c>
      <c r="K376" s="256" t="s">
        <v>167</v>
      </c>
      <c r="L376" s="261"/>
      <c r="M376" s="262" t="s">
        <v>19</v>
      </c>
      <c r="N376" s="263" t="s">
        <v>44</v>
      </c>
      <c r="O376" s="84"/>
      <c r="P376" s="213">
        <f>O376*H376</f>
        <v>0</v>
      </c>
      <c r="Q376" s="213">
        <v>0.0047999999999999996</v>
      </c>
      <c r="R376" s="213">
        <f>Q376*H376</f>
        <v>0.014414399999999999</v>
      </c>
      <c r="S376" s="213">
        <v>0</v>
      </c>
      <c r="T376" s="214">
        <f>S376*H376</f>
        <v>0</v>
      </c>
      <c r="U376" s="38"/>
      <c r="V376" s="38"/>
      <c r="W376" s="38"/>
      <c r="X376" s="38"/>
      <c r="Y376" s="38"/>
      <c r="Z376" s="38"/>
      <c r="AA376" s="38"/>
      <c r="AB376" s="38"/>
      <c r="AC376" s="38"/>
      <c r="AD376" s="38"/>
      <c r="AE376" s="38"/>
      <c r="AR376" s="215" t="s">
        <v>205</v>
      </c>
      <c r="AT376" s="215" t="s">
        <v>206</v>
      </c>
      <c r="AU376" s="215" t="s">
        <v>169</v>
      </c>
      <c r="AY376" s="17" t="s">
        <v>159</v>
      </c>
      <c r="BE376" s="216">
        <f>IF(N376="základní",J376,0)</f>
        <v>0</v>
      </c>
      <c r="BF376" s="216">
        <f>IF(N376="snížená",J376,0)</f>
        <v>0</v>
      </c>
      <c r="BG376" s="216">
        <f>IF(N376="zákl. přenesená",J376,0)</f>
        <v>0</v>
      </c>
      <c r="BH376" s="216">
        <f>IF(N376="sníž. přenesená",J376,0)</f>
        <v>0</v>
      </c>
      <c r="BI376" s="216">
        <f>IF(N376="nulová",J376,0)</f>
        <v>0</v>
      </c>
      <c r="BJ376" s="17" t="s">
        <v>169</v>
      </c>
      <c r="BK376" s="216">
        <f>ROUND(I376*H376,2)</f>
        <v>0</v>
      </c>
      <c r="BL376" s="17" t="s">
        <v>168</v>
      </c>
      <c r="BM376" s="215" t="s">
        <v>343</v>
      </c>
    </row>
    <row r="377" s="14" customFormat="1">
      <c r="A377" s="14"/>
      <c r="B377" s="232"/>
      <c r="C377" s="233"/>
      <c r="D377" s="217" t="s">
        <v>173</v>
      </c>
      <c r="E377" s="233"/>
      <c r="F377" s="235" t="s">
        <v>344</v>
      </c>
      <c r="G377" s="233"/>
      <c r="H377" s="236">
        <v>3.0030000000000001</v>
      </c>
      <c r="I377" s="237"/>
      <c r="J377" s="233"/>
      <c r="K377" s="233"/>
      <c r="L377" s="238"/>
      <c r="M377" s="239"/>
      <c r="N377" s="240"/>
      <c r="O377" s="240"/>
      <c r="P377" s="240"/>
      <c r="Q377" s="240"/>
      <c r="R377" s="240"/>
      <c r="S377" s="240"/>
      <c r="T377" s="241"/>
      <c r="U377" s="14"/>
      <c r="V377" s="14"/>
      <c r="W377" s="14"/>
      <c r="X377" s="14"/>
      <c r="Y377" s="14"/>
      <c r="Z377" s="14"/>
      <c r="AA377" s="14"/>
      <c r="AB377" s="14"/>
      <c r="AC377" s="14"/>
      <c r="AD377" s="14"/>
      <c r="AE377" s="14"/>
      <c r="AT377" s="242" t="s">
        <v>173</v>
      </c>
      <c r="AU377" s="242" t="s">
        <v>169</v>
      </c>
      <c r="AV377" s="14" t="s">
        <v>169</v>
      </c>
      <c r="AW377" s="14" t="s">
        <v>4</v>
      </c>
      <c r="AX377" s="14" t="s">
        <v>80</v>
      </c>
      <c r="AY377" s="242" t="s">
        <v>159</v>
      </c>
    </row>
    <row r="378" s="2" customFormat="1" ht="49.05" customHeight="1">
      <c r="A378" s="38"/>
      <c r="B378" s="39"/>
      <c r="C378" s="204" t="s">
        <v>345</v>
      </c>
      <c r="D378" s="204" t="s">
        <v>163</v>
      </c>
      <c r="E378" s="205" t="s">
        <v>346</v>
      </c>
      <c r="F378" s="206" t="s">
        <v>347</v>
      </c>
      <c r="G378" s="207" t="s">
        <v>278</v>
      </c>
      <c r="H378" s="208">
        <v>127.5</v>
      </c>
      <c r="I378" s="209"/>
      <c r="J378" s="210">
        <f>ROUND(I378*H378,2)</f>
        <v>0</v>
      </c>
      <c r="K378" s="206" t="s">
        <v>167</v>
      </c>
      <c r="L378" s="44"/>
      <c r="M378" s="211" t="s">
        <v>19</v>
      </c>
      <c r="N378" s="212" t="s">
        <v>44</v>
      </c>
      <c r="O378" s="84"/>
      <c r="P378" s="213">
        <f>O378*H378</f>
        <v>0</v>
      </c>
      <c r="Q378" s="213">
        <v>0.0033899999999999998</v>
      </c>
      <c r="R378" s="213">
        <f>Q378*H378</f>
        <v>0.43222499999999997</v>
      </c>
      <c r="S378" s="213">
        <v>0</v>
      </c>
      <c r="T378" s="214">
        <f>S378*H378</f>
        <v>0</v>
      </c>
      <c r="U378" s="38"/>
      <c r="V378" s="38"/>
      <c r="W378" s="38"/>
      <c r="X378" s="38"/>
      <c r="Y378" s="38"/>
      <c r="Z378" s="38"/>
      <c r="AA378" s="38"/>
      <c r="AB378" s="38"/>
      <c r="AC378" s="38"/>
      <c r="AD378" s="38"/>
      <c r="AE378" s="38"/>
      <c r="AR378" s="215" t="s">
        <v>168</v>
      </c>
      <c r="AT378" s="215" t="s">
        <v>163</v>
      </c>
      <c r="AU378" s="215" t="s">
        <v>169</v>
      </c>
      <c r="AY378" s="17" t="s">
        <v>159</v>
      </c>
      <c r="BE378" s="216">
        <f>IF(N378="základní",J378,0)</f>
        <v>0</v>
      </c>
      <c r="BF378" s="216">
        <f>IF(N378="snížená",J378,0)</f>
        <v>0</v>
      </c>
      <c r="BG378" s="216">
        <f>IF(N378="zákl. přenesená",J378,0)</f>
        <v>0</v>
      </c>
      <c r="BH378" s="216">
        <f>IF(N378="sníž. přenesená",J378,0)</f>
        <v>0</v>
      </c>
      <c r="BI378" s="216">
        <f>IF(N378="nulová",J378,0)</f>
        <v>0</v>
      </c>
      <c r="BJ378" s="17" t="s">
        <v>169</v>
      </c>
      <c r="BK378" s="216">
        <f>ROUND(I378*H378,2)</f>
        <v>0</v>
      </c>
      <c r="BL378" s="17" t="s">
        <v>168</v>
      </c>
      <c r="BM378" s="215" t="s">
        <v>348</v>
      </c>
    </row>
    <row r="379" s="2" customFormat="1">
      <c r="A379" s="38"/>
      <c r="B379" s="39"/>
      <c r="C379" s="40"/>
      <c r="D379" s="217" t="s">
        <v>171</v>
      </c>
      <c r="E379" s="40"/>
      <c r="F379" s="218" t="s">
        <v>349</v>
      </c>
      <c r="G379" s="40"/>
      <c r="H379" s="40"/>
      <c r="I379" s="219"/>
      <c r="J379" s="40"/>
      <c r="K379" s="40"/>
      <c r="L379" s="44"/>
      <c r="M379" s="220"/>
      <c r="N379" s="221"/>
      <c r="O379" s="84"/>
      <c r="P379" s="84"/>
      <c r="Q379" s="84"/>
      <c r="R379" s="84"/>
      <c r="S379" s="84"/>
      <c r="T379" s="85"/>
      <c r="U379" s="38"/>
      <c r="V379" s="38"/>
      <c r="W379" s="38"/>
      <c r="X379" s="38"/>
      <c r="Y379" s="38"/>
      <c r="Z379" s="38"/>
      <c r="AA379" s="38"/>
      <c r="AB379" s="38"/>
      <c r="AC379" s="38"/>
      <c r="AD379" s="38"/>
      <c r="AE379" s="38"/>
      <c r="AT379" s="17" t="s">
        <v>171</v>
      </c>
      <c r="AU379" s="17" t="s">
        <v>169</v>
      </c>
    </row>
    <row r="380" s="13" customFormat="1">
      <c r="A380" s="13"/>
      <c r="B380" s="222"/>
      <c r="C380" s="223"/>
      <c r="D380" s="217" t="s">
        <v>173</v>
      </c>
      <c r="E380" s="224" t="s">
        <v>19</v>
      </c>
      <c r="F380" s="225" t="s">
        <v>238</v>
      </c>
      <c r="G380" s="223"/>
      <c r="H380" s="224" t="s">
        <v>19</v>
      </c>
      <c r="I380" s="226"/>
      <c r="J380" s="223"/>
      <c r="K380" s="223"/>
      <c r="L380" s="227"/>
      <c r="M380" s="228"/>
      <c r="N380" s="229"/>
      <c r="O380" s="229"/>
      <c r="P380" s="229"/>
      <c r="Q380" s="229"/>
      <c r="R380" s="229"/>
      <c r="S380" s="229"/>
      <c r="T380" s="230"/>
      <c r="U380" s="13"/>
      <c r="V380" s="13"/>
      <c r="W380" s="13"/>
      <c r="X380" s="13"/>
      <c r="Y380" s="13"/>
      <c r="Z380" s="13"/>
      <c r="AA380" s="13"/>
      <c r="AB380" s="13"/>
      <c r="AC380" s="13"/>
      <c r="AD380" s="13"/>
      <c r="AE380" s="13"/>
      <c r="AT380" s="231" t="s">
        <v>173</v>
      </c>
      <c r="AU380" s="231" t="s">
        <v>169</v>
      </c>
      <c r="AV380" s="13" t="s">
        <v>80</v>
      </c>
      <c r="AW380" s="13" t="s">
        <v>33</v>
      </c>
      <c r="AX380" s="13" t="s">
        <v>72</v>
      </c>
      <c r="AY380" s="231" t="s">
        <v>159</v>
      </c>
    </row>
    <row r="381" s="14" customFormat="1">
      <c r="A381" s="14"/>
      <c r="B381" s="232"/>
      <c r="C381" s="233"/>
      <c r="D381" s="217" t="s">
        <v>173</v>
      </c>
      <c r="E381" s="234" t="s">
        <v>19</v>
      </c>
      <c r="F381" s="235" t="s">
        <v>350</v>
      </c>
      <c r="G381" s="233"/>
      <c r="H381" s="236">
        <v>64.799999999999997</v>
      </c>
      <c r="I381" s="237"/>
      <c r="J381" s="233"/>
      <c r="K381" s="233"/>
      <c r="L381" s="238"/>
      <c r="M381" s="239"/>
      <c r="N381" s="240"/>
      <c r="O381" s="240"/>
      <c r="P381" s="240"/>
      <c r="Q381" s="240"/>
      <c r="R381" s="240"/>
      <c r="S381" s="240"/>
      <c r="T381" s="241"/>
      <c r="U381" s="14"/>
      <c r="V381" s="14"/>
      <c r="W381" s="14"/>
      <c r="X381" s="14"/>
      <c r="Y381" s="14"/>
      <c r="Z381" s="14"/>
      <c r="AA381" s="14"/>
      <c r="AB381" s="14"/>
      <c r="AC381" s="14"/>
      <c r="AD381" s="14"/>
      <c r="AE381" s="14"/>
      <c r="AT381" s="242" t="s">
        <v>173</v>
      </c>
      <c r="AU381" s="242" t="s">
        <v>169</v>
      </c>
      <c r="AV381" s="14" t="s">
        <v>169</v>
      </c>
      <c r="AW381" s="14" t="s">
        <v>33</v>
      </c>
      <c r="AX381" s="14" t="s">
        <v>72</v>
      </c>
      <c r="AY381" s="242" t="s">
        <v>159</v>
      </c>
    </row>
    <row r="382" s="14" customFormat="1">
      <c r="A382" s="14"/>
      <c r="B382" s="232"/>
      <c r="C382" s="233"/>
      <c r="D382" s="217" t="s">
        <v>173</v>
      </c>
      <c r="E382" s="234" t="s">
        <v>19</v>
      </c>
      <c r="F382" s="235" t="s">
        <v>351</v>
      </c>
      <c r="G382" s="233"/>
      <c r="H382" s="236">
        <v>39.600000000000001</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173</v>
      </c>
      <c r="AU382" s="242" t="s">
        <v>169</v>
      </c>
      <c r="AV382" s="14" t="s">
        <v>169</v>
      </c>
      <c r="AW382" s="14" t="s">
        <v>33</v>
      </c>
      <c r="AX382" s="14" t="s">
        <v>72</v>
      </c>
      <c r="AY382" s="242" t="s">
        <v>159</v>
      </c>
    </row>
    <row r="383" s="14" customFormat="1">
      <c r="A383" s="14"/>
      <c r="B383" s="232"/>
      <c r="C383" s="233"/>
      <c r="D383" s="217" t="s">
        <v>173</v>
      </c>
      <c r="E383" s="234" t="s">
        <v>19</v>
      </c>
      <c r="F383" s="235" t="s">
        <v>352</v>
      </c>
      <c r="G383" s="233"/>
      <c r="H383" s="236">
        <v>8.1999999999999993</v>
      </c>
      <c r="I383" s="237"/>
      <c r="J383" s="233"/>
      <c r="K383" s="233"/>
      <c r="L383" s="238"/>
      <c r="M383" s="239"/>
      <c r="N383" s="240"/>
      <c r="O383" s="240"/>
      <c r="P383" s="240"/>
      <c r="Q383" s="240"/>
      <c r="R383" s="240"/>
      <c r="S383" s="240"/>
      <c r="T383" s="241"/>
      <c r="U383" s="14"/>
      <c r="V383" s="14"/>
      <c r="W383" s="14"/>
      <c r="X383" s="14"/>
      <c r="Y383" s="14"/>
      <c r="Z383" s="14"/>
      <c r="AA383" s="14"/>
      <c r="AB383" s="14"/>
      <c r="AC383" s="14"/>
      <c r="AD383" s="14"/>
      <c r="AE383" s="14"/>
      <c r="AT383" s="242" t="s">
        <v>173</v>
      </c>
      <c r="AU383" s="242" t="s">
        <v>169</v>
      </c>
      <c r="AV383" s="14" t="s">
        <v>169</v>
      </c>
      <c r="AW383" s="14" t="s">
        <v>33</v>
      </c>
      <c r="AX383" s="14" t="s">
        <v>72</v>
      </c>
      <c r="AY383" s="242" t="s">
        <v>159</v>
      </c>
    </row>
    <row r="384" s="14" customFormat="1">
      <c r="A384" s="14"/>
      <c r="B384" s="232"/>
      <c r="C384" s="233"/>
      <c r="D384" s="217" t="s">
        <v>173</v>
      </c>
      <c r="E384" s="234" t="s">
        <v>19</v>
      </c>
      <c r="F384" s="235" t="s">
        <v>353</v>
      </c>
      <c r="G384" s="233"/>
      <c r="H384" s="236">
        <v>4.7999999999999998</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173</v>
      </c>
      <c r="AU384" s="242" t="s">
        <v>169</v>
      </c>
      <c r="AV384" s="14" t="s">
        <v>169</v>
      </c>
      <c r="AW384" s="14" t="s">
        <v>33</v>
      </c>
      <c r="AX384" s="14" t="s">
        <v>72</v>
      </c>
      <c r="AY384" s="242" t="s">
        <v>159</v>
      </c>
    </row>
    <row r="385" s="14" customFormat="1">
      <c r="A385" s="14"/>
      <c r="B385" s="232"/>
      <c r="C385" s="233"/>
      <c r="D385" s="217" t="s">
        <v>173</v>
      </c>
      <c r="E385" s="234" t="s">
        <v>19</v>
      </c>
      <c r="F385" s="235" t="s">
        <v>354</v>
      </c>
      <c r="G385" s="233"/>
      <c r="H385" s="236">
        <v>6.2999999999999998</v>
      </c>
      <c r="I385" s="237"/>
      <c r="J385" s="233"/>
      <c r="K385" s="233"/>
      <c r="L385" s="238"/>
      <c r="M385" s="239"/>
      <c r="N385" s="240"/>
      <c r="O385" s="240"/>
      <c r="P385" s="240"/>
      <c r="Q385" s="240"/>
      <c r="R385" s="240"/>
      <c r="S385" s="240"/>
      <c r="T385" s="241"/>
      <c r="U385" s="14"/>
      <c r="V385" s="14"/>
      <c r="W385" s="14"/>
      <c r="X385" s="14"/>
      <c r="Y385" s="14"/>
      <c r="Z385" s="14"/>
      <c r="AA385" s="14"/>
      <c r="AB385" s="14"/>
      <c r="AC385" s="14"/>
      <c r="AD385" s="14"/>
      <c r="AE385" s="14"/>
      <c r="AT385" s="242" t="s">
        <v>173</v>
      </c>
      <c r="AU385" s="242" t="s">
        <v>169</v>
      </c>
      <c r="AV385" s="14" t="s">
        <v>169</v>
      </c>
      <c r="AW385" s="14" t="s">
        <v>33</v>
      </c>
      <c r="AX385" s="14" t="s">
        <v>72</v>
      </c>
      <c r="AY385" s="242" t="s">
        <v>159</v>
      </c>
    </row>
    <row r="386" s="14" customFormat="1">
      <c r="A386" s="14"/>
      <c r="B386" s="232"/>
      <c r="C386" s="233"/>
      <c r="D386" s="217" t="s">
        <v>173</v>
      </c>
      <c r="E386" s="234" t="s">
        <v>19</v>
      </c>
      <c r="F386" s="235" t="s">
        <v>355</v>
      </c>
      <c r="G386" s="233"/>
      <c r="H386" s="236">
        <v>3.7999999999999998</v>
      </c>
      <c r="I386" s="237"/>
      <c r="J386" s="233"/>
      <c r="K386" s="233"/>
      <c r="L386" s="238"/>
      <c r="M386" s="239"/>
      <c r="N386" s="240"/>
      <c r="O386" s="240"/>
      <c r="P386" s="240"/>
      <c r="Q386" s="240"/>
      <c r="R386" s="240"/>
      <c r="S386" s="240"/>
      <c r="T386" s="241"/>
      <c r="U386" s="14"/>
      <c r="V386" s="14"/>
      <c r="W386" s="14"/>
      <c r="X386" s="14"/>
      <c r="Y386" s="14"/>
      <c r="Z386" s="14"/>
      <c r="AA386" s="14"/>
      <c r="AB386" s="14"/>
      <c r="AC386" s="14"/>
      <c r="AD386" s="14"/>
      <c r="AE386" s="14"/>
      <c r="AT386" s="242" t="s">
        <v>173</v>
      </c>
      <c r="AU386" s="242" t="s">
        <v>169</v>
      </c>
      <c r="AV386" s="14" t="s">
        <v>169</v>
      </c>
      <c r="AW386" s="14" t="s">
        <v>33</v>
      </c>
      <c r="AX386" s="14" t="s">
        <v>72</v>
      </c>
      <c r="AY386" s="242" t="s">
        <v>159</v>
      </c>
    </row>
    <row r="387" s="15" customFormat="1">
      <c r="A387" s="15"/>
      <c r="B387" s="243"/>
      <c r="C387" s="244"/>
      <c r="D387" s="217" t="s">
        <v>173</v>
      </c>
      <c r="E387" s="245" t="s">
        <v>19</v>
      </c>
      <c r="F387" s="246" t="s">
        <v>177</v>
      </c>
      <c r="G387" s="244"/>
      <c r="H387" s="247">
        <v>127.5</v>
      </c>
      <c r="I387" s="248"/>
      <c r="J387" s="244"/>
      <c r="K387" s="244"/>
      <c r="L387" s="249"/>
      <c r="M387" s="250"/>
      <c r="N387" s="251"/>
      <c r="O387" s="251"/>
      <c r="P387" s="251"/>
      <c r="Q387" s="251"/>
      <c r="R387" s="251"/>
      <c r="S387" s="251"/>
      <c r="T387" s="252"/>
      <c r="U387" s="15"/>
      <c r="V387" s="15"/>
      <c r="W387" s="15"/>
      <c r="X387" s="15"/>
      <c r="Y387" s="15"/>
      <c r="Z387" s="15"/>
      <c r="AA387" s="15"/>
      <c r="AB387" s="15"/>
      <c r="AC387" s="15"/>
      <c r="AD387" s="15"/>
      <c r="AE387" s="15"/>
      <c r="AT387" s="253" t="s">
        <v>173</v>
      </c>
      <c r="AU387" s="253" t="s">
        <v>169</v>
      </c>
      <c r="AV387" s="15" t="s">
        <v>168</v>
      </c>
      <c r="AW387" s="15" t="s">
        <v>33</v>
      </c>
      <c r="AX387" s="15" t="s">
        <v>80</v>
      </c>
      <c r="AY387" s="253" t="s">
        <v>159</v>
      </c>
    </row>
    <row r="388" s="2" customFormat="1" ht="14.4" customHeight="1">
      <c r="A388" s="38"/>
      <c r="B388" s="39"/>
      <c r="C388" s="254" t="s">
        <v>356</v>
      </c>
      <c r="D388" s="254" t="s">
        <v>206</v>
      </c>
      <c r="E388" s="255" t="s">
        <v>357</v>
      </c>
      <c r="F388" s="256" t="s">
        <v>358</v>
      </c>
      <c r="G388" s="257" t="s">
        <v>166</v>
      </c>
      <c r="H388" s="258">
        <v>38.018999999999998</v>
      </c>
      <c r="I388" s="259"/>
      <c r="J388" s="260">
        <f>ROUND(I388*H388,2)</f>
        <v>0</v>
      </c>
      <c r="K388" s="256" t="s">
        <v>167</v>
      </c>
      <c r="L388" s="261"/>
      <c r="M388" s="262" t="s">
        <v>19</v>
      </c>
      <c r="N388" s="263" t="s">
        <v>44</v>
      </c>
      <c r="O388" s="84"/>
      <c r="P388" s="213">
        <f>O388*H388</f>
        <v>0</v>
      </c>
      <c r="Q388" s="213">
        <v>0.00044999999999999999</v>
      </c>
      <c r="R388" s="213">
        <f>Q388*H388</f>
        <v>0.01710855</v>
      </c>
      <c r="S388" s="213">
        <v>0</v>
      </c>
      <c r="T388" s="214">
        <f>S388*H388</f>
        <v>0</v>
      </c>
      <c r="U388" s="38"/>
      <c r="V388" s="38"/>
      <c r="W388" s="38"/>
      <c r="X388" s="38"/>
      <c r="Y388" s="38"/>
      <c r="Z388" s="38"/>
      <c r="AA388" s="38"/>
      <c r="AB388" s="38"/>
      <c r="AC388" s="38"/>
      <c r="AD388" s="38"/>
      <c r="AE388" s="38"/>
      <c r="AR388" s="215" t="s">
        <v>205</v>
      </c>
      <c r="AT388" s="215" t="s">
        <v>206</v>
      </c>
      <c r="AU388" s="215" t="s">
        <v>169</v>
      </c>
      <c r="AY388" s="17" t="s">
        <v>159</v>
      </c>
      <c r="BE388" s="216">
        <f>IF(N388="základní",J388,0)</f>
        <v>0</v>
      </c>
      <c r="BF388" s="216">
        <f>IF(N388="snížená",J388,0)</f>
        <v>0</v>
      </c>
      <c r="BG388" s="216">
        <f>IF(N388="zákl. přenesená",J388,0)</f>
        <v>0</v>
      </c>
      <c r="BH388" s="216">
        <f>IF(N388="sníž. přenesená",J388,0)</f>
        <v>0</v>
      </c>
      <c r="BI388" s="216">
        <f>IF(N388="nulová",J388,0)</f>
        <v>0</v>
      </c>
      <c r="BJ388" s="17" t="s">
        <v>169</v>
      </c>
      <c r="BK388" s="216">
        <f>ROUND(I388*H388,2)</f>
        <v>0</v>
      </c>
      <c r="BL388" s="17" t="s">
        <v>168</v>
      </c>
      <c r="BM388" s="215" t="s">
        <v>359</v>
      </c>
    </row>
    <row r="389" s="13" customFormat="1">
      <c r="A389" s="13"/>
      <c r="B389" s="222"/>
      <c r="C389" s="223"/>
      <c r="D389" s="217" t="s">
        <v>173</v>
      </c>
      <c r="E389" s="224" t="s">
        <v>19</v>
      </c>
      <c r="F389" s="225" t="s">
        <v>245</v>
      </c>
      <c r="G389" s="223"/>
      <c r="H389" s="224" t="s">
        <v>19</v>
      </c>
      <c r="I389" s="226"/>
      <c r="J389" s="223"/>
      <c r="K389" s="223"/>
      <c r="L389" s="227"/>
      <c r="M389" s="228"/>
      <c r="N389" s="229"/>
      <c r="O389" s="229"/>
      <c r="P389" s="229"/>
      <c r="Q389" s="229"/>
      <c r="R389" s="229"/>
      <c r="S389" s="229"/>
      <c r="T389" s="230"/>
      <c r="U389" s="13"/>
      <c r="V389" s="13"/>
      <c r="W389" s="13"/>
      <c r="X389" s="13"/>
      <c r="Y389" s="13"/>
      <c r="Z389" s="13"/>
      <c r="AA389" s="13"/>
      <c r="AB389" s="13"/>
      <c r="AC389" s="13"/>
      <c r="AD389" s="13"/>
      <c r="AE389" s="13"/>
      <c r="AT389" s="231" t="s">
        <v>173</v>
      </c>
      <c r="AU389" s="231" t="s">
        <v>169</v>
      </c>
      <c r="AV389" s="13" t="s">
        <v>80</v>
      </c>
      <c r="AW389" s="13" t="s">
        <v>33</v>
      </c>
      <c r="AX389" s="13" t="s">
        <v>72</v>
      </c>
      <c r="AY389" s="231" t="s">
        <v>159</v>
      </c>
    </row>
    <row r="390" s="14" customFormat="1">
      <c r="A390" s="14"/>
      <c r="B390" s="232"/>
      <c r="C390" s="233"/>
      <c r="D390" s="217" t="s">
        <v>173</v>
      </c>
      <c r="E390" s="234" t="s">
        <v>19</v>
      </c>
      <c r="F390" s="235" t="s">
        <v>246</v>
      </c>
      <c r="G390" s="233"/>
      <c r="H390" s="236">
        <v>17.640000000000001</v>
      </c>
      <c r="I390" s="237"/>
      <c r="J390" s="233"/>
      <c r="K390" s="233"/>
      <c r="L390" s="238"/>
      <c r="M390" s="239"/>
      <c r="N390" s="240"/>
      <c r="O390" s="240"/>
      <c r="P390" s="240"/>
      <c r="Q390" s="240"/>
      <c r="R390" s="240"/>
      <c r="S390" s="240"/>
      <c r="T390" s="241"/>
      <c r="U390" s="14"/>
      <c r="V390" s="14"/>
      <c r="W390" s="14"/>
      <c r="X390" s="14"/>
      <c r="Y390" s="14"/>
      <c r="Z390" s="14"/>
      <c r="AA390" s="14"/>
      <c r="AB390" s="14"/>
      <c r="AC390" s="14"/>
      <c r="AD390" s="14"/>
      <c r="AE390" s="14"/>
      <c r="AT390" s="242" t="s">
        <v>173</v>
      </c>
      <c r="AU390" s="242" t="s">
        <v>169</v>
      </c>
      <c r="AV390" s="14" t="s">
        <v>169</v>
      </c>
      <c r="AW390" s="14" t="s">
        <v>33</v>
      </c>
      <c r="AX390" s="14" t="s">
        <v>72</v>
      </c>
      <c r="AY390" s="242" t="s">
        <v>159</v>
      </c>
    </row>
    <row r="391" s="14" customFormat="1">
      <c r="A391" s="14"/>
      <c r="B391" s="232"/>
      <c r="C391" s="233"/>
      <c r="D391" s="217" t="s">
        <v>173</v>
      </c>
      <c r="E391" s="234" t="s">
        <v>19</v>
      </c>
      <c r="F391" s="235" t="s">
        <v>247</v>
      </c>
      <c r="G391" s="233"/>
      <c r="H391" s="236">
        <v>10.08</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173</v>
      </c>
      <c r="AU391" s="242" t="s">
        <v>169</v>
      </c>
      <c r="AV391" s="14" t="s">
        <v>169</v>
      </c>
      <c r="AW391" s="14" t="s">
        <v>33</v>
      </c>
      <c r="AX391" s="14" t="s">
        <v>72</v>
      </c>
      <c r="AY391" s="242" t="s">
        <v>159</v>
      </c>
    </row>
    <row r="392" s="14" customFormat="1">
      <c r="A392" s="14"/>
      <c r="B392" s="232"/>
      <c r="C392" s="233"/>
      <c r="D392" s="217" t="s">
        <v>173</v>
      </c>
      <c r="E392" s="234" t="s">
        <v>19</v>
      </c>
      <c r="F392" s="235" t="s">
        <v>248</v>
      </c>
      <c r="G392" s="233"/>
      <c r="H392" s="236">
        <v>2.4849999999999999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173</v>
      </c>
      <c r="AU392" s="242" t="s">
        <v>169</v>
      </c>
      <c r="AV392" s="14" t="s">
        <v>169</v>
      </c>
      <c r="AW392" s="14" t="s">
        <v>33</v>
      </c>
      <c r="AX392" s="14" t="s">
        <v>72</v>
      </c>
      <c r="AY392" s="242" t="s">
        <v>159</v>
      </c>
    </row>
    <row r="393" s="14" customFormat="1">
      <c r="A393" s="14"/>
      <c r="B393" s="232"/>
      <c r="C393" s="233"/>
      <c r="D393" s="217" t="s">
        <v>173</v>
      </c>
      <c r="E393" s="234" t="s">
        <v>19</v>
      </c>
      <c r="F393" s="235" t="s">
        <v>249</v>
      </c>
      <c r="G393" s="233"/>
      <c r="H393" s="236">
        <v>1.3999999999999999</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173</v>
      </c>
      <c r="AU393" s="242" t="s">
        <v>169</v>
      </c>
      <c r="AV393" s="14" t="s">
        <v>169</v>
      </c>
      <c r="AW393" s="14" t="s">
        <v>33</v>
      </c>
      <c r="AX393" s="14" t="s">
        <v>72</v>
      </c>
      <c r="AY393" s="242" t="s">
        <v>159</v>
      </c>
    </row>
    <row r="394" s="14" customFormat="1">
      <c r="A394" s="14"/>
      <c r="B394" s="232"/>
      <c r="C394" s="233"/>
      <c r="D394" s="217" t="s">
        <v>173</v>
      </c>
      <c r="E394" s="234" t="s">
        <v>19</v>
      </c>
      <c r="F394" s="235" t="s">
        <v>250</v>
      </c>
      <c r="G394" s="233"/>
      <c r="H394" s="236">
        <v>1.9079999999999999</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173</v>
      </c>
      <c r="AU394" s="242" t="s">
        <v>169</v>
      </c>
      <c r="AV394" s="14" t="s">
        <v>169</v>
      </c>
      <c r="AW394" s="14" t="s">
        <v>33</v>
      </c>
      <c r="AX394" s="14" t="s">
        <v>72</v>
      </c>
      <c r="AY394" s="242" t="s">
        <v>159</v>
      </c>
    </row>
    <row r="395" s="14" customFormat="1">
      <c r="A395" s="14"/>
      <c r="B395" s="232"/>
      <c r="C395" s="233"/>
      <c r="D395" s="217" t="s">
        <v>173</v>
      </c>
      <c r="E395" s="234" t="s">
        <v>19</v>
      </c>
      <c r="F395" s="235" t="s">
        <v>251</v>
      </c>
      <c r="G395" s="233"/>
      <c r="H395" s="236">
        <v>1.05</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173</v>
      </c>
      <c r="AU395" s="242" t="s">
        <v>169</v>
      </c>
      <c r="AV395" s="14" t="s">
        <v>169</v>
      </c>
      <c r="AW395" s="14" t="s">
        <v>33</v>
      </c>
      <c r="AX395" s="14" t="s">
        <v>72</v>
      </c>
      <c r="AY395" s="242" t="s">
        <v>159</v>
      </c>
    </row>
    <row r="396" s="15" customFormat="1">
      <c r="A396" s="15"/>
      <c r="B396" s="243"/>
      <c r="C396" s="244"/>
      <c r="D396" s="217" t="s">
        <v>173</v>
      </c>
      <c r="E396" s="245" t="s">
        <v>19</v>
      </c>
      <c r="F396" s="246" t="s">
        <v>177</v>
      </c>
      <c r="G396" s="244"/>
      <c r="H396" s="247">
        <v>34.562999999999995</v>
      </c>
      <c r="I396" s="248"/>
      <c r="J396" s="244"/>
      <c r="K396" s="244"/>
      <c r="L396" s="249"/>
      <c r="M396" s="250"/>
      <c r="N396" s="251"/>
      <c r="O396" s="251"/>
      <c r="P396" s="251"/>
      <c r="Q396" s="251"/>
      <c r="R396" s="251"/>
      <c r="S396" s="251"/>
      <c r="T396" s="252"/>
      <c r="U396" s="15"/>
      <c r="V396" s="15"/>
      <c r="W396" s="15"/>
      <c r="X396" s="15"/>
      <c r="Y396" s="15"/>
      <c r="Z396" s="15"/>
      <c r="AA396" s="15"/>
      <c r="AB396" s="15"/>
      <c r="AC396" s="15"/>
      <c r="AD396" s="15"/>
      <c r="AE396" s="15"/>
      <c r="AT396" s="253" t="s">
        <v>173</v>
      </c>
      <c r="AU396" s="253" t="s">
        <v>169</v>
      </c>
      <c r="AV396" s="15" t="s">
        <v>168</v>
      </c>
      <c r="AW396" s="15" t="s">
        <v>33</v>
      </c>
      <c r="AX396" s="15" t="s">
        <v>80</v>
      </c>
      <c r="AY396" s="253" t="s">
        <v>159</v>
      </c>
    </row>
    <row r="397" s="14" customFormat="1">
      <c r="A397" s="14"/>
      <c r="B397" s="232"/>
      <c r="C397" s="233"/>
      <c r="D397" s="217" t="s">
        <v>173</v>
      </c>
      <c r="E397" s="233"/>
      <c r="F397" s="235" t="s">
        <v>360</v>
      </c>
      <c r="G397" s="233"/>
      <c r="H397" s="236">
        <v>38.018999999999998</v>
      </c>
      <c r="I397" s="237"/>
      <c r="J397" s="233"/>
      <c r="K397" s="233"/>
      <c r="L397" s="238"/>
      <c r="M397" s="239"/>
      <c r="N397" s="240"/>
      <c r="O397" s="240"/>
      <c r="P397" s="240"/>
      <c r="Q397" s="240"/>
      <c r="R397" s="240"/>
      <c r="S397" s="240"/>
      <c r="T397" s="241"/>
      <c r="U397" s="14"/>
      <c r="V397" s="14"/>
      <c r="W397" s="14"/>
      <c r="X397" s="14"/>
      <c r="Y397" s="14"/>
      <c r="Z397" s="14"/>
      <c r="AA397" s="14"/>
      <c r="AB397" s="14"/>
      <c r="AC397" s="14"/>
      <c r="AD397" s="14"/>
      <c r="AE397" s="14"/>
      <c r="AT397" s="242" t="s">
        <v>173</v>
      </c>
      <c r="AU397" s="242" t="s">
        <v>169</v>
      </c>
      <c r="AV397" s="14" t="s">
        <v>169</v>
      </c>
      <c r="AW397" s="14" t="s">
        <v>4</v>
      </c>
      <c r="AX397" s="14" t="s">
        <v>80</v>
      </c>
      <c r="AY397" s="242" t="s">
        <v>159</v>
      </c>
    </row>
    <row r="398" s="2" customFormat="1" ht="24.15" customHeight="1">
      <c r="A398" s="38"/>
      <c r="B398" s="39"/>
      <c r="C398" s="254" t="s">
        <v>361</v>
      </c>
      <c r="D398" s="254" t="s">
        <v>206</v>
      </c>
      <c r="E398" s="255" t="s">
        <v>362</v>
      </c>
      <c r="F398" s="256" t="s">
        <v>363</v>
      </c>
      <c r="G398" s="257" t="s">
        <v>166</v>
      </c>
      <c r="H398" s="258">
        <v>11.069000000000001</v>
      </c>
      <c r="I398" s="259"/>
      <c r="J398" s="260">
        <f>ROUND(I398*H398,2)</f>
        <v>0</v>
      </c>
      <c r="K398" s="256" t="s">
        <v>167</v>
      </c>
      <c r="L398" s="261"/>
      <c r="M398" s="262" t="s">
        <v>19</v>
      </c>
      <c r="N398" s="263" t="s">
        <v>44</v>
      </c>
      <c r="O398" s="84"/>
      <c r="P398" s="213">
        <f>O398*H398</f>
        <v>0</v>
      </c>
      <c r="Q398" s="213">
        <v>0.00089999999999999998</v>
      </c>
      <c r="R398" s="213">
        <f>Q398*H398</f>
        <v>0.0099620999999999998</v>
      </c>
      <c r="S398" s="213">
        <v>0</v>
      </c>
      <c r="T398" s="214">
        <f>S398*H398</f>
        <v>0</v>
      </c>
      <c r="U398" s="38"/>
      <c r="V398" s="38"/>
      <c r="W398" s="38"/>
      <c r="X398" s="38"/>
      <c r="Y398" s="38"/>
      <c r="Z398" s="38"/>
      <c r="AA398" s="38"/>
      <c r="AB398" s="38"/>
      <c r="AC398" s="38"/>
      <c r="AD398" s="38"/>
      <c r="AE398" s="38"/>
      <c r="AR398" s="215" t="s">
        <v>205</v>
      </c>
      <c r="AT398" s="215" t="s">
        <v>206</v>
      </c>
      <c r="AU398" s="215" t="s">
        <v>169</v>
      </c>
      <c r="AY398" s="17" t="s">
        <v>159</v>
      </c>
      <c r="BE398" s="216">
        <f>IF(N398="základní",J398,0)</f>
        <v>0</v>
      </c>
      <c r="BF398" s="216">
        <f>IF(N398="snížená",J398,0)</f>
        <v>0</v>
      </c>
      <c r="BG398" s="216">
        <f>IF(N398="zákl. přenesená",J398,0)</f>
        <v>0</v>
      </c>
      <c r="BH398" s="216">
        <f>IF(N398="sníž. přenesená",J398,0)</f>
        <v>0</v>
      </c>
      <c r="BI398" s="216">
        <f>IF(N398="nulová",J398,0)</f>
        <v>0</v>
      </c>
      <c r="BJ398" s="17" t="s">
        <v>169</v>
      </c>
      <c r="BK398" s="216">
        <f>ROUND(I398*H398,2)</f>
        <v>0</v>
      </c>
      <c r="BL398" s="17" t="s">
        <v>168</v>
      </c>
      <c r="BM398" s="215" t="s">
        <v>364</v>
      </c>
    </row>
    <row r="399" s="13" customFormat="1">
      <c r="A399" s="13"/>
      <c r="B399" s="222"/>
      <c r="C399" s="223"/>
      <c r="D399" s="217" t="s">
        <v>173</v>
      </c>
      <c r="E399" s="224" t="s">
        <v>19</v>
      </c>
      <c r="F399" s="225" t="s">
        <v>252</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173</v>
      </c>
      <c r="AU399" s="231" t="s">
        <v>169</v>
      </c>
      <c r="AV399" s="13" t="s">
        <v>80</v>
      </c>
      <c r="AW399" s="13" t="s">
        <v>33</v>
      </c>
      <c r="AX399" s="13" t="s">
        <v>72</v>
      </c>
      <c r="AY399" s="231" t="s">
        <v>159</v>
      </c>
    </row>
    <row r="400" s="14" customFormat="1">
      <c r="A400" s="14"/>
      <c r="B400" s="232"/>
      <c r="C400" s="233"/>
      <c r="D400" s="217" t="s">
        <v>173</v>
      </c>
      <c r="E400" s="234" t="s">
        <v>19</v>
      </c>
      <c r="F400" s="235" t="s">
        <v>253</v>
      </c>
      <c r="G400" s="233"/>
      <c r="H400" s="236">
        <v>5.04</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173</v>
      </c>
      <c r="AU400" s="242" t="s">
        <v>169</v>
      </c>
      <c r="AV400" s="14" t="s">
        <v>169</v>
      </c>
      <c r="AW400" s="14" t="s">
        <v>33</v>
      </c>
      <c r="AX400" s="14" t="s">
        <v>72</v>
      </c>
      <c r="AY400" s="242" t="s">
        <v>159</v>
      </c>
    </row>
    <row r="401" s="14" customFormat="1">
      <c r="A401" s="14"/>
      <c r="B401" s="232"/>
      <c r="C401" s="233"/>
      <c r="D401" s="217" t="s">
        <v>173</v>
      </c>
      <c r="E401" s="234" t="s">
        <v>19</v>
      </c>
      <c r="F401" s="235" t="s">
        <v>254</v>
      </c>
      <c r="G401" s="233"/>
      <c r="H401" s="236">
        <v>3.7799999999999998</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173</v>
      </c>
      <c r="AU401" s="242" t="s">
        <v>169</v>
      </c>
      <c r="AV401" s="14" t="s">
        <v>169</v>
      </c>
      <c r="AW401" s="14" t="s">
        <v>33</v>
      </c>
      <c r="AX401" s="14" t="s">
        <v>72</v>
      </c>
      <c r="AY401" s="242" t="s">
        <v>159</v>
      </c>
    </row>
    <row r="402" s="14" customFormat="1">
      <c r="A402" s="14"/>
      <c r="B402" s="232"/>
      <c r="C402" s="233"/>
      <c r="D402" s="217" t="s">
        <v>173</v>
      </c>
      <c r="E402" s="234" t="s">
        <v>19</v>
      </c>
      <c r="F402" s="235" t="s">
        <v>255</v>
      </c>
      <c r="G402" s="233"/>
      <c r="H402" s="236">
        <v>0.38500000000000001</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173</v>
      </c>
      <c r="AU402" s="242" t="s">
        <v>169</v>
      </c>
      <c r="AV402" s="14" t="s">
        <v>169</v>
      </c>
      <c r="AW402" s="14" t="s">
        <v>33</v>
      </c>
      <c r="AX402" s="14" t="s">
        <v>72</v>
      </c>
      <c r="AY402" s="242" t="s">
        <v>159</v>
      </c>
    </row>
    <row r="403" s="14" customFormat="1">
      <c r="A403" s="14"/>
      <c r="B403" s="232"/>
      <c r="C403" s="233"/>
      <c r="D403" s="217" t="s">
        <v>173</v>
      </c>
      <c r="E403" s="234" t="s">
        <v>19</v>
      </c>
      <c r="F403" s="235" t="s">
        <v>256</v>
      </c>
      <c r="G403" s="233"/>
      <c r="H403" s="236">
        <v>0.28000000000000003</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173</v>
      </c>
      <c r="AU403" s="242" t="s">
        <v>169</v>
      </c>
      <c r="AV403" s="14" t="s">
        <v>169</v>
      </c>
      <c r="AW403" s="14" t="s">
        <v>33</v>
      </c>
      <c r="AX403" s="14" t="s">
        <v>72</v>
      </c>
      <c r="AY403" s="242" t="s">
        <v>159</v>
      </c>
    </row>
    <row r="404" s="14" customFormat="1">
      <c r="A404" s="14"/>
      <c r="B404" s="232"/>
      <c r="C404" s="233"/>
      <c r="D404" s="217" t="s">
        <v>173</v>
      </c>
      <c r="E404" s="234" t="s">
        <v>19</v>
      </c>
      <c r="F404" s="235" t="s">
        <v>257</v>
      </c>
      <c r="G404" s="233"/>
      <c r="H404" s="236">
        <v>0.29799999999999999</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173</v>
      </c>
      <c r="AU404" s="242" t="s">
        <v>169</v>
      </c>
      <c r="AV404" s="14" t="s">
        <v>169</v>
      </c>
      <c r="AW404" s="14" t="s">
        <v>33</v>
      </c>
      <c r="AX404" s="14" t="s">
        <v>72</v>
      </c>
      <c r="AY404" s="242" t="s">
        <v>159</v>
      </c>
    </row>
    <row r="405" s="14" customFormat="1">
      <c r="A405" s="14"/>
      <c r="B405" s="232"/>
      <c r="C405" s="233"/>
      <c r="D405" s="217" t="s">
        <v>173</v>
      </c>
      <c r="E405" s="234" t="s">
        <v>19</v>
      </c>
      <c r="F405" s="235" t="s">
        <v>258</v>
      </c>
      <c r="G405" s="233"/>
      <c r="H405" s="236">
        <v>0.28000000000000003</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173</v>
      </c>
      <c r="AU405" s="242" t="s">
        <v>169</v>
      </c>
      <c r="AV405" s="14" t="s">
        <v>169</v>
      </c>
      <c r="AW405" s="14" t="s">
        <v>33</v>
      </c>
      <c r="AX405" s="14" t="s">
        <v>72</v>
      </c>
      <c r="AY405" s="242" t="s">
        <v>159</v>
      </c>
    </row>
    <row r="406" s="15" customFormat="1">
      <c r="A406" s="15"/>
      <c r="B406" s="243"/>
      <c r="C406" s="244"/>
      <c r="D406" s="217" t="s">
        <v>173</v>
      </c>
      <c r="E406" s="245" t="s">
        <v>19</v>
      </c>
      <c r="F406" s="246" t="s">
        <v>177</v>
      </c>
      <c r="G406" s="244"/>
      <c r="H406" s="247">
        <v>10.062999999999999</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173</v>
      </c>
      <c r="AU406" s="253" t="s">
        <v>169</v>
      </c>
      <c r="AV406" s="15" t="s">
        <v>168</v>
      </c>
      <c r="AW406" s="15" t="s">
        <v>33</v>
      </c>
      <c r="AX406" s="15" t="s">
        <v>80</v>
      </c>
      <c r="AY406" s="253" t="s">
        <v>159</v>
      </c>
    </row>
    <row r="407" s="14" customFormat="1">
      <c r="A407" s="14"/>
      <c r="B407" s="232"/>
      <c r="C407" s="233"/>
      <c r="D407" s="217" t="s">
        <v>173</v>
      </c>
      <c r="E407" s="233"/>
      <c r="F407" s="235" t="s">
        <v>365</v>
      </c>
      <c r="G407" s="233"/>
      <c r="H407" s="236">
        <v>11.069000000000001</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173</v>
      </c>
      <c r="AU407" s="242" t="s">
        <v>169</v>
      </c>
      <c r="AV407" s="14" t="s">
        <v>169</v>
      </c>
      <c r="AW407" s="14" t="s">
        <v>4</v>
      </c>
      <c r="AX407" s="14" t="s">
        <v>80</v>
      </c>
      <c r="AY407" s="242" t="s">
        <v>159</v>
      </c>
    </row>
    <row r="408" s="2" customFormat="1" ht="49.05" customHeight="1">
      <c r="A408" s="38"/>
      <c r="B408" s="39"/>
      <c r="C408" s="204" t="s">
        <v>366</v>
      </c>
      <c r="D408" s="204" t="s">
        <v>163</v>
      </c>
      <c r="E408" s="205" t="s">
        <v>346</v>
      </c>
      <c r="F408" s="206" t="s">
        <v>347</v>
      </c>
      <c r="G408" s="207" t="s">
        <v>278</v>
      </c>
      <c r="H408" s="208">
        <v>37.799999999999997</v>
      </c>
      <c r="I408" s="209"/>
      <c r="J408" s="210">
        <f>ROUND(I408*H408,2)</f>
        <v>0</v>
      </c>
      <c r="K408" s="206" t="s">
        <v>167</v>
      </c>
      <c r="L408" s="44"/>
      <c r="M408" s="211" t="s">
        <v>19</v>
      </c>
      <c r="N408" s="212" t="s">
        <v>44</v>
      </c>
      <c r="O408" s="84"/>
      <c r="P408" s="213">
        <f>O408*H408</f>
        <v>0</v>
      </c>
      <c r="Q408" s="213">
        <v>0.0033899999999999998</v>
      </c>
      <c r="R408" s="213">
        <f>Q408*H408</f>
        <v>0.12814199999999998</v>
      </c>
      <c r="S408" s="213">
        <v>0</v>
      </c>
      <c r="T408" s="214">
        <f>S408*H408</f>
        <v>0</v>
      </c>
      <c r="U408" s="38"/>
      <c r="V408" s="38"/>
      <c r="W408" s="38"/>
      <c r="X408" s="38"/>
      <c r="Y408" s="38"/>
      <c r="Z408" s="38"/>
      <c r="AA408" s="38"/>
      <c r="AB408" s="38"/>
      <c r="AC408" s="38"/>
      <c r="AD408" s="38"/>
      <c r="AE408" s="38"/>
      <c r="AR408" s="215" t="s">
        <v>168</v>
      </c>
      <c r="AT408" s="215" t="s">
        <v>163</v>
      </c>
      <c r="AU408" s="215" t="s">
        <v>169</v>
      </c>
      <c r="AY408" s="17" t="s">
        <v>159</v>
      </c>
      <c r="BE408" s="216">
        <f>IF(N408="základní",J408,0)</f>
        <v>0</v>
      </c>
      <c r="BF408" s="216">
        <f>IF(N408="snížená",J408,0)</f>
        <v>0</v>
      </c>
      <c r="BG408" s="216">
        <f>IF(N408="zákl. přenesená",J408,0)</f>
        <v>0</v>
      </c>
      <c r="BH408" s="216">
        <f>IF(N408="sníž. přenesená",J408,0)</f>
        <v>0</v>
      </c>
      <c r="BI408" s="216">
        <f>IF(N408="nulová",J408,0)</f>
        <v>0</v>
      </c>
      <c r="BJ408" s="17" t="s">
        <v>169</v>
      </c>
      <c r="BK408" s="216">
        <f>ROUND(I408*H408,2)</f>
        <v>0</v>
      </c>
      <c r="BL408" s="17" t="s">
        <v>168</v>
      </c>
      <c r="BM408" s="215" t="s">
        <v>367</v>
      </c>
    </row>
    <row r="409" s="2" customFormat="1">
      <c r="A409" s="38"/>
      <c r="B409" s="39"/>
      <c r="C409" s="40"/>
      <c r="D409" s="217" t="s">
        <v>171</v>
      </c>
      <c r="E409" s="40"/>
      <c r="F409" s="218" t="s">
        <v>349</v>
      </c>
      <c r="G409" s="40"/>
      <c r="H409" s="40"/>
      <c r="I409" s="219"/>
      <c r="J409" s="40"/>
      <c r="K409" s="40"/>
      <c r="L409" s="44"/>
      <c r="M409" s="220"/>
      <c r="N409" s="221"/>
      <c r="O409" s="84"/>
      <c r="P409" s="84"/>
      <c r="Q409" s="84"/>
      <c r="R409" s="84"/>
      <c r="S409" s="84"/>
      <c r="T409" s="85"/>
      <c r="U409" s="38"/>
      <c r="V409" s="38"/>
      <c r="W409" s="38"/>
      <c r="X409" s="38"/>
      <c r="Y409" s="38"/>
      <c r="Z409" s="38"/>
      <c r="AA409" s="38"/>
      <c r="AB409" s="38"/>
      <c r="AC409" s="38"/>
      <c r="AD409" s="38"/>
      <c r="AE409" s="38"/>
      <c r="AT409" s="17" t="s">
        <v>171</v>
      </c>
      <c r="AU409" s="17" t="s">
        <v>169</v>
      </c>
    </row>
    <row r="410" s="13" customFormat="1">
      <c r="A410" s="13"/>
      <c r="B410" s="222"/>
      <c r="C410" s="223"/>
      <c r="D410" s="217" t="s">
        <v>173</v>
      </c>
      <c r="E410" s="224" t="s">
        <v>19</v>
      </c>
      <c r="F410" s="225" t="s">
        <v>259</v>
      </c>
      <c r="G410" s="223"/>
      <c r="H410" s="224" t="s">
        <v>19</v>
      </c>
      <c r="I410" s="226"/>
      <c r="J410" s="223"/>
      <c r="K410" s="223"/>
      <c r="L410" s="227"/>
      <c r="M410" s="228"/>
      <c r="N410" s="229"/>
      <c r="O410" s="229"/>
      <c r="P410" s="229"/>
      <c r="Q410" s="229"/>
      <c r="R410" s="229"/>
      <c r="S410" s="229"/>
      <c r="T410" s="230"/>
      <c r="U410" s="13"/>
      <c r="V410" s="13"/>
      <c r="W410" s="13"/>
      <c r="X410" s="13"/>
      <c r="Y410" s="13"/>
      <c r="Z410" s="13"/>
      <c r="AA410" s="13"/>
      <c r="AB410" s="13"/>
      <c r="AC410" s="13"/>
      <c r="AD410" s="13"/>
      <c r="AE410" s="13"/>
      <c r="AT410" s="231" t="s">
        <v>173</v>
      </c>
      <c r="AU410" s="231" t="s">
        <v>169</v>
      </c>
      <c r="AV410" s="13" t="s">
        <v>80</v>
      </c>
      <c r="AW410" s="13" t="s">
        <v>33</v>
      </c>
      <c r="AX410" s="13" t="s">
        <v>72</v>
      </c>
      <c r="AY410" s="231" t="s">
        <v>159</v>
      </c>
    </row>
    <row r="411" s="14" customFormat="1">
      <c r="A411" s="14"/>
      <c r="B411" s="232"/>
      <c r="C411" s="233"/>
      <c r="D411" s="217" t="s">
        <v>173</v>
      </c>
      <c r="E411" s="234" t="s">
        <v>19</v>
      </c>
      <c r="F411" s="235" t="s">
        <v>287</v>
      </c>
      <c r="G411" s="233"/>
      <c r="H411" s="236">
        <v>16.800000000000001</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173</v>
      </c>
      <c r="AU411" s="242" t="s">
        <v>169</v>
      </c>
      <c r="AV411" s="14" t="s">
        <v>169</v>
      </c>
      <c r="AW411" s="14" t="s">
        <v>33</v>
      </c>
      <c r="AX411" s="14" t="s">
        <v>72</v>
      </c>
      <c r="AY411" s="242" t="s">
        <v>159</v>
      </c>
    </row>
    <row r="412" s="14" customFormat="1">
      <c r="A412" s="14"/>
      <c r="B412" s="232"/>
      <c r="C412" s="233"/>
      <c r="D412" s="217" t="s">
        <v>173</v>
      </c>
      <c r="E412" s="234" t="s">
        <v>19</v>
      </c>
      <c r="F412" s="235" t="s">
        <v>288</v>
      </c>
      <c r="G412" s="233"/>
      <c r="H412" s="236">
        <v>16.199999999999999</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173</v>
      </c>
      <c r="AU412" s="242" t="s">
        <v>169</v>
      </c>
      <c r="AV412" s="14" t="s">
        <v>169</v>
      </c>
      <c r="AW412" s="14" t="s">
        <v>33</v>
      </c>
      <c r="AX412" s="14" t="s">
        <v>72</v>
      </c>
      <c r="AY412" s="242" t="s">
        <v>159</v>
      </c>
    </row>
    <row r="413" s="13" customFormat="1">
      <c r="A413" s="13"/>
      <c r="B413" s="222"/>
      <c r="C413" s="223"/>
      <c r="D413" s="217" t="s">
        <v>173</v>
      </c>
      <c r="E413" s="224" t="s">
        <v>19</v>
      </c>
      <c r="F413" s="225" t="s">
        <v>183</v>
      </c>
      <c r="G413" s="223"/>
      <c r="H413" s="224" t="s">
        <v>19</v>
      </c>
      <c r="I413" s="226"/>
      <c r="J413" s="223"/>
      <c r="K413" s="223"/>
      <c r="L413" s="227"/>
      <c r="M413" s="228"/>
      <c r="N413" s="229"/>
      <c r="O413" s="229"/>
      <c r="P413" s="229"/>
      <c r="Q413" s="229"/>
      <c r="R413" s="229"/>
      <c r="S413" s="229"/>
      <c r="T413" s="230"/>
      <c r="U413" s="13"/>
      <c r="V413" s="13"/>
      <c r="W413" s="13"/>
      <c r="X413" s="13"/>
      <c r="Y413" s="13"/>
      <c r="Z413" s="13"/>
      <c r="AA413" s="13"/>
      <c r="AB413" s="13"/>
      <c r="AC413" s="13"/>
      <c r="AD413" s="13"/>
      <c r="AE413" s="13"/>
      <c r="AT413" s="231" t="s">
        <v>173</v>
      </c>
      <c r="AU413" s="231" t="s">
        <v>169</v>
      </c>
      <c r="AV413" s="13" t="s">
        <v>80</v>
      </c>
      <c r="AW413" s="13" t="s">
        <v>33</v>
      </c>
      <c r="AX413" s="13" t="s">
        <v>72</v>
      </c>
      <c r="AY413" s="231" t="s">
        <v>159</v>
      </c>
    </row>
    <row r="414" s="14" customFormat="1">
      <c r="A414" s="14"/>
      <c r="B414" s="232"/>
      <c r="C414" s="233"/>
      <c r="D414" s="217" t="s">
        <v>173</v>
      </c>
      <c r="E414" s="234" t="s">
        <v>19</v>
      </c>
      <c r="F414" s="235" t="s">
        <v>289</v>
      </c>
      <c r="G414" s="233"/>
      <c r="H414" s="236">
        <v>4.7999999999999998</v>
      </c>
      <c r="I414" s="237"/>
      <c r="J414" s="233"/>
      <c r="K414" s="233"/>
      <c r="L414" s="238"/>
      <c r="M414" s="239"/>
      <c r="N414" s="240"/>
      <c r="O414" s="240"/>
      <c r="P414" s="240"/>
      <c r="Q414" s="240"/>
      <c r="R414" s="240"/>
      <c r="S414" s="240"/>
      <c r="T414" s="241"/>
      <c r="U414" s="14"/>
      <c r="V414" s="14"/>
      <c r="W414" s="14"/>
      <c r="X414" s="14"/>
      <c r="Y414" s="14"/>
      <c r="Z414" s="14"/>
      <c r="AA414" s="14"/>
      <c r="AB414" s="14"/>
      <c r="AC414" s="14"/>
      <c r="AD414" s="14"/>
      <c r="AE414" s="14"/>
      <c r="AT414" s="242" t="s">
        <v>173</v>
      </c>
      <c r="AU414" s="242" t="s">
        <v>169</v>
      </c>
      <c r="AV414" s="14" t="s">
        <v>169</v>
      </c>
      <c r="AW414" s="14" t="s">
        <v>33</v>
      </c>
      <c r="AX414" s="14" t="s">
        <v>72</v>
      </c>
      <c r="AY414" s="242" t="s">
        <v>159</v>
      </c>
    </row>
    <row r="415" s="15" customFormat="1">
      <c r="A415" s="15"/>
      <c r="B415" s="243"/>
      <c r="C415" s="244"/>
      <c r="D415" s="217" t="s">
        <v>173</v>
      </c>
      <c r="E415" s="245" t="s">
        <v>19</v>
      </c>
      <c r="F415" s="246" t="s">
        <v>177</v>
      </c>
      <c r="G415" s="244"/>
      <c r="H415" s="247">
        <v>37.799999999999997</v>
      </c>
      <c r="I415" s="248"/>
      <c r="J415" s="244"/>
      <c r="K415" s="244"/>
      <c r="L415" s="249"/>
      <c r="M415" s="250"/>
      <c r="N415" s="251"/>
      <c r="O415" s="251"/>
      <c r="P415" s="251"/>
      <c r="Q415" s="251"/>
      <c r="R415" s="251"/>
      <c r="S415" s="251"/>
      <c r="T415" s="252"/>
      <c r="U415" s="15"/>
      <c r="V415" s="15"/>
      <c r="W415" s="15"/>
      <c r="X415" s="15"/>
      <c r="Y415" s="15"/>
      <c r="Z415" s="15"/>
      <c r="AA415" s="15"/>
      <c r="AB415" s="15"/>
      <c r="AC415" s="15"/>
      <c r="AD415" s="15"/>
      <c r="AE415" s="15"/>
      <c r="AT415" s="253" t="s">
        <v>173</v>
      </c>
      <c r="AU415" s="253" t="s">
        <v>169</v>
      </c>
      <c r="AV415" s="15" t="s">
        <v>168</v>
      </c>
      <c r="AW415" s="15" t="s">
        <v>33</v>
      </c>
      <c r="AX415" s="15" t="s">
        <v>80</v>
      </c>
      <c r="AY415" s="253" t="s">
        <v>159</v>
      </c>
    </row>
    <row r="416" s="2" customFormat="1" ht="24.15" customHeight="1">
      <c r="A416" s="38"/>
      <c r="B416" s="39"/>
      <c r="C416" s="254" t="s">
        <v>368</v>
      </c>
      <c r="D416" s="254" t="s">
        <v>206</v>
      </c>
      <c r="E416" s="255" t="s">
        <v>362</v>
      </c>
      <c r="F416" s="256" t="s">
        <v>363</v>
      </c>
      <c r="G416" s="257" t="s">
        <v>166</v>
      </c>
      <c r="H416" s="258">
        <v>12.474</v>
      </c>
      <c r="I416" s="259"/>
      <c r="J416" s="260">
        <f>ROUND(I416*H416,2)</f>
        <v>0</v>
      </c>
      <c r="K416" s="256" t="s">
        <v>167</v>
      </c>
      <c r="L416" s="261"/>
      <c r="M416" s="262" t="s">
        <v>19</v>
      </c>
      <c r="N416" s="263" t="s">
        <v>44</v>
      </c>
      <c r="O416" s="84"/>
      <c r="P416" s="213">
        <f>O416*H416</f>
        <v>0</v>
      </c>
      <c r="Q416" s="213">
        <v>0.00089999999999999998</v>
      </c>
      <c r="R416" s="213">
        <f>Q416*H416</f>
        <v>0.0112266</v>
      </c>
      <c r="S416" s="213">
        <v>0</v>
      </c>
      <c r="T416" s="214">
        <f>S416*H416</f>
        <v>0</v>
      </c>
      <c r="U416" s="38"/>
      <c r="V416" s="38"/>
      <c r="W416" s="38"/>
      <c r="X416" s="38"/>
      <c r="Y416" s="38"/>
      <c r="Z416" s="38"/>
      <c r="AA416" s="38"/>
      <c r="AB416" s="38"/>
      <c r="AC416" s="38"/>
      <c r="AD416" s="38"/>
      <c r="AE416" s="38"/>
      <c r="AR416" s="215" t="s">
        <v>205</v>
      </c>
      <c r="AT416" s="215" t="s">
        <v>206</v>
      </c>
      <c r="AU416" s="215" t="s">
        <v>169</v>
      </c>
      <c r="AY416" s="17" t="s">
        <v>159</v>
      </c>
      <c r="BE416" s="216">
        <f>IF(N416="základní",J416,0)</f>
        <v>0</v>
      </c>
      <c r="BF416" s="216">
        <f>IF(N416="snížená",J416,0)</f>
        <v>0</v>
      </c>
      <c r="BG416" s="216">
        <f>IF(N416="zákl. přenesená",J416,0)</f>
        <v>0</v>
      </c>
      <c r="BH416" s="216">
        <f>IF(N416="sníž. přenesená",J416,0)</f>
        <v>0</v>
      </c>
      <c r="BI416" s="216">
        <f>IF(N416="nulová",J416,0)</f>
        <v>0</v>
      </c>
      <c r="BJ416" s="17" t="s">
        <v>169</v>
      </c>
      <c r="BK416" s="216">
        <f>ROUND(I416*H416,2)</f>
        <v>0</v>
      </c>
      <c r="BL416" s="17" t="s">
        <v>168</v>
      </c>
      <c r="BM416" s="215" t="s">
        <v>369</v>
      </c>
    </row>
    <row r="417" s="13" customFormat="1">
      <c r="A417" s="13"/>
      <c r="B417" s="222"/>
      <c r="C417" s="223"/>
      <c r="D417" s="217" t="s">
        <v>173</v>
      </c>
      <c r="E417" s="224" t="s">
        <v>19</v>
      </c>
      <c r="F417" s="225" t="s">
        <v>259</v>
      </c>
      <c r="G417" s="223"/>
      <c r="H417" s="224" t="s">
        <v>19</v>
      </c>
      <c r="I417" s="226"/>
      <c r="J417" s="223"/>
      <c r="K417" s="223"/>
      <c r="L417" s="227"/>
      <c r="M417" s="228"/>
      <c r="N417" s="229"/>
      <c r="O417" s="229"/>
      <c r="P417" s="229"/>
      <c r="Q417" s="229"/>
      <c r="R417" s="229"/>
      <c r="S417" s="229"/>
      <c r="T417" s="230"/>
      <c r="U417" s="13"/>
      <c r="V417" s="13"/>
      <c r="W417" s="13"/>
      <c r="X417" s="13"/>
      <c r="Y417" s="13"/>
      <c r="Z417" s="13"/>
      <c r="AA417" s="13"/>
      <c r="AB417" s="13"/>
      <c r="AC417" s="13"/>
      <c r="AD417" s="13"/>
      <c r="AE417" s="13"/>
      <c r="AT417" s="231" t="s">
        <v>173</v>
      </c>
      <c r="AU417" s="231" t="s">
        <v>169</v>
      </c>
      <c r="AV417" s="13" t="s">
        <v>80</v>
      </c>
      <c r="AW417" s="13" t="s">
        <v>33</v>
      </c>
      <c r="AX417" s="13" t="s">
        <v>72</v>
      </c>
      <c r="AY417" s="231" t="s">
        <v>159</v>
      </c>
    </row>
    <row r="418" s="14" customFormat="1">
      <c r="A418" s="14"/>
      <c r="B418" s="232"/>
      <c r="C418" s="233"/>
      <c r="D418" s="217" t="s">
        <v>173</v>
      </c>
      <c r="E418" s="234" t="s">
        <v>19</v>
      </c>
      <c r="F418" s="235" t="s">
        <v>260</v>
      </c>
      <c r="G418" s="233"/>
      <c r="H418" s="236">
        <v>5.04</v>
      </c>
      <c r="I418" s="237"/>
      <c r="J418" s="233"/>
      <c r="K418" s="233"/>
      <c r="L418" s="238"/>
      <c r="M418" s="239"/>
      <c r="N418" s="240"/>
      <c r="O418" s="240"/>
      <c r="P418" s="240"/>
      <c r="Q418" s="240"/>
      <c r="R418" s="240"/>
      <c r="S418" s="240"/>
      <c r="T418" s="241"/>
      <c r="U418" s="14"/>
      <c r="V418" s="14"/>
      <c r="W418" s="14"/>
      <c r="X418" s="14"/>
      <c r="Y418" s="14"/>
      <c r="Z418" s="14"/>
      <c r="AA418" s="14"/>
      <c r="AB418" s="14"/>
      <c r="AC418" s="14"/>
      <c r="AD418" s="14"/>
      <c r="AE418" s="14"/>
      <c r="AT418" s="242" t="s">
        <v>173</v>
      </c>
      <c r="AU418" s="242" t="s">
        <v>169</v>
      </c>
      <c r="AV418" s="14" t="s">
        <v>169</v>
      </c>
      <c r="AW418" s="14" t="s">
        <v>33</v>
      </c>
      <c r="AX418" s="14" t="s">
        <v>72</v>
      </c>
      <c r="AY418" s="242" t="s">
        <v>159</v>
      </c>
    </row>
    <row r="419" s="14" customFormat="1">
      <c r="A419" s="14"/>
      <c r="B419" s="232"/>
      <c r="C419" s="233"/>
      <c r="D419" s="217" t="s">
        <v>173</v>
      </c>
      <c r="E419" s="234" t="s">
        <v>19</v>
      </c>
      <c r="F419" s="235" t="s">
        <v>261</v>
      </c>
      <c r="G419" s="233"/>
      <c r="H419" s="236">
        <v>4.8600000000000003</v>
      </c>
      <c r="I419" s="237"/>
      <c r="J419" s="233"/>
      <c r="K419" s="233"/>
      <c r="L419" s="238"/>
      <c r="M419" s="239"/>
      <c r="N419" s="240"/>
      <c r="O419" s="240"/>
      <c r="P419" s="240"/>
      <c r="Q419" s="240"/>
      <c r="R419" s="240"/>
      <c r="S419" s="240"/>
      <c r="T419" s="241"/>
      <c r="U419" s="14"/>
      <c r="V419" s="14"/>
      <c r="W419" s="14"/>
      <c r="X419" s="14"/>
      <c r="Y419" s="14"/>
      <c r="Z419" s="14"/>
      <c r="AA419" s="14"/>
      <c r="AB419" s="14"/>
      <c r="AC419" s="14"/>
      <c r="AD419" s="14"/>
      <c r="AE419" s="14"/>
      <c r="AT419" s="242" t="s">
        <v>173</v>
      </c>
      <c r="AU419" s="242" t="s">
        <v>169</v>
      </c>
      <c r="AV419" s="14" t="s">
        <v>169</v>
      </c>
      <c r="AW419" s="14" t="s">
        <v>33</v>
      </c>
      <c r="AX419" s="14" t="s">
        <v>72</v>
      </c>
      <c r="AY419" s="242" t="s">
        <v>159</v>
      </c>
    </row>
    <row r="420" s="13" customFormat="1">
      <c r="A420" s="13"/>
      <c r="B420" s="222"/>
      <c r="C420" s="223"/>
      <c r="D420" s="217" t="s">
        <v>173</v>
      </c>
      <c r="E420" s="224" t="s">
        <v>19</v>
      </c>
      <c r="F420" s="225" t="s">
        <v>183</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173</v>
      </c>
      <c r="AU420" s="231" t="s">
        <v>169</v>
      </c>
      <c r="AV420" s="13" t="s">
        <v>80</v>
      </c>
      <c r="AW420" s="13" t="s">
        <v>33</v>
      </c>
      <c r="AX420" s="13" t="s">
        <v>72</v>
      </c>
      <c r="AY420" s="231" t="s">
        <v>159</v>
      </c>
    </row>
    <row r="421" s="14" customFormat="1">
      <c r="A421" s="14"/>
      <c r="B421" s="232"/>
      <c r="C421" s="233"/>
      <c r="D421" s="217" t="s">
        <v>173</v>
      </c>
      <c r="E421" s="234" t="s">
        <v>19</v>
      </c>
      <c r="F421" s="235" t="s">
        <v>262</v>
      </c>
      <c r="G421" s="233"/>
      <c r="H421" s="236">
        <v>1.44</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173</v>
      </c>
      <c r="AU421" s="242" t="s">
        <v>169</v>
      </c>
      <c r="AV421" s="14" t="s">
        <v>169</v>
      </c>
      <c r="AW421" s="14" t="s">
        <v>33</v>
      </c>
      <c r="AX421" s="14" t="s">
        <v>72</v>
      </c>
      <c r="AY421" s="242" t="s">
        <v>159</v>
      </c>
    </row>
    <row r="422" s="15" customFormat="1">
      <c r="A422" s="15"/>
      <c r="B422" s="243"/>
      <c r="C422" s="244"/>
      <c r="D422" s="217" t="s">
        <v>173</v>
      </c>
      <c r="E422" s="245" t="s">
        <v>19</v>
      </c>
      <c r="F422" s="246" t="s">
        <v>177</v>
      </c>
      <c r="G422" s="244"/>
      <c r="H422" s="247">
        <v>11.34</v>
      </c>
      <c r="I422" s="248"/>
      <c r="J422" s="244"/>
      <c r="K422" s="244"/>
      <c r="L422" s="249"/>
      <c r="M422" s="250"/>
      <c r="N422" s="251"/>
      <c r="O422" s="251"/>
      <c r="P422" s="251"/>
      <c r="Q422" s="251"/>
      <c r="R422" s="251"/>
      <c r="S422" s="251"/>
      <c r="T422" s="252"/>
      <c r="U422" s="15"/>
      <c r="V422" s="15"/>
      <c r="W422" s="15"/>
      <c r="X422" s="15"/>
      <c r="Y422" s="15"/>
      <c r="Z422" s="15"/>
      <c r="AA422" s="15"/>
      <c r="AB422" s="15"/>
      <c r="AC422" s="15"/>
      <c r="AD422" s="15"/>
      <c r="AE422" s="15"/>
      <c r="AT422" s="253" t="s">
        <v>173</v>
      </c>
      <c r="AU422" s="253" t="s">
        <v>169</v>
      </c>
      <c r="AV422" s="15" t="s">
        <v>168</v>
      </c>
      <c r="AW422" s="15" t="s">
        <v>33</v>
      </c>
      <c r="AX422" s="15" t="s">
        <v>80</v>
      </c>
      <c r="AY422" s="253" t="s">
        <v>159</v>
      </c>
    </row>
    <row r="423" s="14" customFormat="1">
      <c r="A423" s="14"/>
      <c r="B423" s="232"/>
      <c r="C423" s="233"/>
      <c r="D423" s="217" t="s">
        <v>173</v>
      </c>
      <c r="E423" s="233"/>
      <c r="F423" s="235" t="s">
        <v>370</v>
      </c>
      <c r="G423" s="233"/>
      <c r="H423" s="236">
        <v>12.474</v>
      </c>
      <c r="I423" s="237"/>
      <c r="J423" s="233"/>
      <c r="K423" s="233"/>
      <c r="L423" s="238"/>
      <c r="M423" s="239"/>
      <c r="N423" s="240"/>
      <c r="O423" s="240"/>
      <c r="P423" s="240"/>
      <c r="Q423" s="240"/>
      <c r="R423" s="240"/>
      <c r="S423" s="240"/>
      <c r="T423" s="241"/>
      <c r="U423" s="14"/>
      <c r="V423" s="14"/>
      <c r="W423" s="14"/>
      <c r="X423" s="14"/>
      <c r="Y423" s="14"/>
      <c r="Z423" s="14"/>
      <c r="AA423" s="14"/>
      <c r="AB423" s="14"/>
      <c r="AC423" s="14"/>
      <c r="AD423" s="14"/>
      <c r="AE423" s="14"/>
      <c r="AT423" s="242" t="s">
        <v>173</v>
      </c>
      <c r="AU423" s="242" t="s">
        <v>169</v>
      </c>
      <c r="AV423" s="14" t="s">
        <v>169</v>
      </c>
      <c r="AW423" s="14" t="s">
        <v>4</v>
      </c>
      <c r="AX423" s="14" t="s">
        <v>80</v>
      </c>
      <c r="AY423" s="242" t="s">
        <v>159</v>
      </c>
    </row>
    <row r="424" s="2" customFormat="1" ht="49.05" customHeight="1">
      <c r="A424" s="38"/>
      <c r="B424" s="39"/>
      <c r="C424" s="204" t="s">
        <v>371</v>
      </c>
      <c r="D424" s="204" t="s">
        <v>163</v>
      </c>
      <c r="E424" s="205" t="s">
        <v>372</v>
      </c>
      <c r="F424" s="206" t="s">
        <v>373</v>
      </c>
      <c r="G424" s="207" t="s">
        <v>166</v>
      </c>
      <c r="H424" s="208">
        <v>7.9000000000000004</v>
      </c>
      <c r="I424" s="209"/>
      <c r="J424" s="210">
        <f>ROUND(I424*H424,2)</f>
        <v>0</v>
      </c>
      <c r="K424" s="206" t="s">
        <v>167</v>
      </c>
      <c r="L424" s="44"/>
      <c r="M424" s="211" t="s">
        <v>19</v>
      </c>
      <c r="N424" s="212" t="s">
        <v>44</v>
      </c>
      <c r="O424" s="84"/>
      <c r="P424" s="213">
        <f>O424*H424</f>
        <v>0</v>
      </c>
      <c r="Q424" s="213">
        <v>0.0095999999999999992</v>
      </c>
      <c r="R424" s="213">
        <f>Q424*H424</f>
        <v>0.075839999999999991</v>
      </c>
      <c r="S424" s="213">
        <v>0</v>
      </c>
      <c r="T424" s="214">
        <f>S424*H424</f>
        <v>0</v>
      </c>
      <c r="U424" s="38"/>
      <c r="V424" s="38"/>
      <c r="W424" s="38"/>
      <c r="X424" s="38"/>
      <c r="Y424" s="38"/>
      <c r="Z424" s="38"/>
      <c r="AA424" s="38"/>
      <c r="AB424" s="38"/>
      <c r="AC424" s="38"/>
      <c r="AD424" s="38"/>
      <c r="AE424" s="38"/>
      <c r="AR424" s="215" t="s">
        <v>168</v>
      </c>
      <c r="AT424" s="215" t="s">
        <v>163</v>
      </c>
      <c r="AU424" s="215" t="s">
        <v>169</v>
      </c>
      <c r="AY424" s="17" t="s">
        <v>159</v>
      </c>
      <c r="BE424" s="216">
        <f>IF(N424="základní",J424,0)</f>
        <v>0</v>
      </c>
      <c r="BF424" s="216">
        <f>IF(N424="snížená",J424,0)</f>
        <v>0</v>
      </c>
      <c r="BG424" s="216">
        <f>IF(N424="zákl. přenesená",J424,0)</f>
        <v>0</v>
      </c>
      <c r="BH424" s="216">
        <f>IF(N424="sníž. přenesená",J424,0)</f>
        <v>0</v>
      </c>
      <c r="BI424" s="216">
        <f>IF(N424="nulová",J424,0)</f>
        <v>0</v>
      </c>
      <c r="BJ424" s="17" t="s">
        <v>169</v>
      </c>
      <c r="BK424" s="216">
        <f>ROUND(I424*H424,2)</f>
        <v>0</v>
      </c>
      <c r="BL424" s="17" t="s">
        <v>168</v>
      </c>
      <c r="BM424" s="215" t="s">
        <v>374</v>
      </c>
    </row>
    <row r="425" s="2" customFormat="1">
      <c r="A425" s="38"/>
      <c r="B425" s="39"/>
      <c r="C425" s="40"/>
      <c r="D425" s="217" t="s">
        <v>171</v>
      </c>
      <c r="E425" s="40"/>
      <c r="F425" s="218" t="s">
        <v>204</v>
      </c>
      <c r="G425" s="40"/>
      <c r="H425" s="40"/>
      <c r="I425" s="219"/>
      <c r="J425" s="40"/>
      <c r="K425" s="40"/>
      <c r="L425" s="44"/>
      <c r="M425" s="220"/>
      <c r="N425" s="221"/>
      <c r="O425" s="84"/>
      <c r="P425" s="84"/>
      <c r="Q425" s="84"/>
      <c r="R425" s="84"/>
      <c r="S425" s="84"/>
      <c r="T425" s="85"/>
      <c r="U425" s="38"/>
      <c r="V425" s="38"/>
      <c r="W425" s="38"/>
      <c r="X425" s="38"/>
      <c r="Y425" s="38"/>
      <c r="Z425" s="38"/>
      <c r="AA425" s="38"/>
      <c r="AB425" s="38"/>
      <c r="AC425" s="38"/>
      <c r="AD425" s="38"/>
      <c r="AE425" s="38"/>
      <c r="AT425" s="17" t="s">
        <v>171</v>
      </c>
      <c r="AU425" s="17" t="s">
        <v>169</v>
      </c>
    </row>
    <row r="426" s="13" customFormat="1">
      <c r="A426" s="13"/>
      <c r="B426" s="222"/>
      <c r="C426" s="223"/>
      <c r="D426" s="217" t="s">
        <v>173</v>
      </c>
      <c r="E426" s="224" t="s">
        <v>19</v>
      </c>
      <c r="F426" s="225" t="s">
        <v>375</v>
      </c>
      <c r="G426" s="223"/>
      <c r="H426" s="224" t="s">
        <v>19</v>
      </c>
      <c r="I426" s="226"/>
      <c r="J426" s="223"/>
      <c r="K426" s="223"/>
      <c r="L426" s="227"/>
      <c r="M426" s="228"/>
      <c r="N426" s="229"/>
      <c r="O426" s="229"/>
      <c r="P426" s="229"/>
      <c r="Q426" s="229"/>
      <c r="R426" s="229"/>
      <c r="S426" s="229"/>
      <c r="T426" s="230"/>
      <c r="U426" s="13"/>
      <c r="V426" s="13"/>
      <c r="W426" s="13"/>
      <c r="X426" s="13"/>
      <c r="Y426" s="13"/>
      <c r="Z426" s="13"/>
      <c r="AA426" s="13"/>
      <c r="AB426" s="13"/>
      <c r="AC426" s="13"/>
      <c r="AD426" s="13"/>
      <c r="AE426" s="13"/>
      <c r="AT426" s="231" t="s">
        <v>173</v>
      </c>
      <c r="AU426" s="231" t="s">
        <v>169</v>
      </c>
      <c r="AV426" s="13" t="s">
        <v>80</v>
      </c>
      <c r="AW426" s="13" t="s">
        <v>33</v>
      </c>
      <c r="AX426" s="13" t="s">
        <v>72</v>
      </c>
      <c r="AY426" s="231" t="s">
        <v>159</v>
      </c>
    </row>
    <row r="427" s="14" customFormat="1">
      <c r="A427" s="14"/>
      <c r="B427" s="232"/>
      <c r="C427" s="233"/>
      <c r="D427" s="217" t="s">
        <v>173</v>
      </c>
      <c r="E427" s="234" t="s">
        <v>19</v>
      </c>
      <c r="F427" s="235" t="s">
        <v>376</v>
      </c>
      <c r="G427" s="233"/>
      <c r="H427" s="236">
        <v>10</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173</v>
      </c>
      <c r="AU427" s="242" t="s">
        <v>169</v>
      </c>
      <c r="AV427" s="14" t="s">
        <v>169</v>
      </c>
      <c r="AW427" s="14" t="s">
        <v>33</v>
      </c>
      <c r="AX427" s="14" t="s">
        <v>72</v>
      </c>
      <c r="AY427" s="242" t="s">
        <v>159</v>
      </c>
    </row>
    <row r="428" s="14" customFormat="1">
      <c r="A428" s="14"/>
      <c r="B428" s="232"/>
      <c r="C428" s="233"/>
      <c r="D428" s="217" t="s">
        <v>173</v>
      </c>
      <c r="E428" s="234" t="s">
        <v>19</v>
      </c>
      <c r="F428" s="235" t="s">
        <v>377</v>
      </c>
      <c r="G428" s="233"/>
      <c r="H428" s="236">
        <v>-2.1000000000000001</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173</v>
      </c>
      <c r="AU428" s="242" t="s">
        <v>169</v>
      </c>
      <c r="AV428" s="14" t="s">
        <v>169</v>
      </c>
      <c r="AW428" s="14" t="s">
        <v>33</v>
      </c>
      <c r="AX428" s="14" t="s">
        <v>72</v>
      </c>
      <c r="AY428" s="242" t="s">
        <v>159</v>
      </c>
    </row>
    <row r="429" s="15" customFormat="1">
      <c r="A429" s="15"/>
      <c r="B429" s="243"/>
      <c r="C429" s="244"/>
      <c r="D429" s="217" t="s">
        <v>173</v>
      </c>
      <c r="E429" s="245" t="s">
        <v>19</v>
      </c>
      <c r="F429" s="246" t="s">
        <v>177</v>
      </c>
      <c r="G429" s="244"/>
      <c r="H429" s="247">
        <v>7.9000000000000004</v>
      </c>
      <c r="I429" s="248"/>
      <c r="J429" s="244"/>
      <c r="K429" s="244"/>
      <c r="L429" s="249"/>
      <c r="M429" s="250"/>
      <c r="N429" s="251"/>
      <c r="O429" s="251"/>
      <c r="P429" s="251"/>
      <c r="Q429" s="251"/>
      <c r="R429" s="251"/>
      <c r="S429" s="251"/>
      <c r="T429" s="252"/>
      <c r="U429" s="15"/>
      <c r="V429" s="15"/>
      <c r="W429" s="15"/>
      <c r="X429" s="15"/>
      <c r="Y429" s="15"/>
      <c r="Z429" s="15"/>
      <c r="AA429" s="15"/>
      <c r="AB429" s="15"/>
      <c r="AC429" s="15"/>
      <c r="AD429" s="15"/>
      <c r="AE429" s="15"/>
      <c r="AT429" s="253" t="s">
        <v>173</v>
      </c>
      <c r="AU429" s="253" t="s">
        <v>169</v>
      </c>
      <c r="AV429" s="15" t="s">
        <v>168</v>
      </c>
      <c r="AW429" s="15" t="s">
        <v>33</v>
      </c>
      <c r="AX429" s="15" t="s">
        <v>80</v>
      </c>
      <c r="AY429" s="253" t="s">
        <v>159</v>
      </c>
    </row>
    <row r="430" s="2" customFormat="1" ht="24.15" customHeight="1">
      <c r="A430" s="38"/>
      <c r="B430" s="39"/>
      <c r="C430" s="254" t="s">
        <v>378</v>
      </c>
      <c r="D430" s="254" t="s">
        <v>206</v>
      </c>
      <c r="E430" s="255" t="s">
        <v>215</v>
      </c>
      <c r="F430" s="256" t="s">
        <v>216</v>
      </c>
      <c r="G430" s="257" t="s">
        <v>166</v>
      </c>
      <c r="H430" s="258">
        <v>8.6899999999999995</v>
      </c>
      <c r="I430" s="259"/>
      <c r="J430" s="260">
        <f>ROUND(I430*H430,2)</f>
        <v>0</v>
      </c>
      <c r="K430" s="256" t="s">
        <v>167</v>
      </c>
      <c r="L430" s="261"/>
      <c r="M430" s="262" t="s">
        <v>19</v>
      </c>
      <c r="N430" s="263" t="s">
        <v>44</v>
      </c>
      <c r="O430" s="84"/>
      <c r="P430" s="213">
        <f>O430*H430</f>
        <v>0</v>
      </c>
      <c r="Q430" s="213">
        <v>0.017999999999999999</v>
      </c>
      <c r="R430" s="213">
        <f>Q430*H430</f>
        <v>0.15641999999999998</v>
      </c>
      <c r="S430" s="213">
        <v>0</v>
      </c>
      <c r="T430" s="214">
        <f>S430*H430</f>
        <v>0</v>
      </c>
      <c r="U430" s="38"/>
      <c r="V430" s="38"/>
      <c r="W430" s="38"/>
      <c r="X430" s="38"/>
      <c r="Y430" s="38"/>
      <c r="Z430" s="38"/>
      <c r="AA430" s="38"/>
      <c r="AB430" s="38"/>
      <c r="AC430" s="38"/>
      <c r="AD430" s="38"/>
      <c r="AE430" s="38"/>
      <c r="AR430" s="215" t="s">
        <v>205</v>
      </c>
      <c r="AT430" s="215" t="s">
        <v>206</v>
      </c>
      <c r="AU430" s="215" t="s">
        <v>169</v>
      </c>
      <c r="AY430" s="17" t="s">
        <v>159</v>
      </c>
      <c r="BE430" s="216">
        <f>IF(N430="základní",J430,0)</f>
        <v>0</v>
      </c>
      <c r="BF430" s="216">
        <f>IF(N430="snížená",J430,0)</f>
        <v>0</v>
      </c>
      <c r="BG430" s="216">
        <f>IF(N430="zákl. přenesená",J430,0)</f>
        <v>0</v>
      </c>
      <c r="BH430" s="216">
        <f>IF(N430="sníž. přenesená",J430,0)</f>
        <v>0</v>
      </c>
      <c r="BI430" s="216">
        <f>IF(N430="nulová",J430,0)</f>
        <v>0</v>
      </c>
      <c r="BJ430" s="17" t="s">
        <v>169</v>
      </c>
      <c r="BK430" s="216">
        <f>ROUND(I430*H430,2)</f>
        <v>0</v>
      </c>
      <c r="BL430" s="17" t="s">
        <v>168</v>
      </c>
      <c r="BM430" s="215" t="s">
        <v>379</v>
      </c>
    </row>
    <row r="431" s="14" customFormat="1">
      <c r="A431" s="14"/>
      <c r="B431" s="232"/>
      <c r="C431" s="233"/>
      <c r="D431" s="217" t="s">
        <v>173</v>
      </c>
      <c r="E431" s="233"/>
      <c r="F431" s="235" t="s">
        <v>380</v>
      </c>
      <c r="G431" s="233"/>
      <c r="H431" s="236">
        <v>8.6899999999999995</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173</v>
      </c>
      <c r="AU431" s="242" t="s">
        <v>169</v>
      </c>
      <c r="AV431" s="14" t="s">
        <v>169</v>
      </c>
      <c r="AW431" s="14" t="s">
        <v>4</v>
      </c>
      <c r="AX431" s="14" t="s">
        <v>80</v>
      </c>
      <c r="AY431" s="242" t="s">
        <v>159</v>
      </c>
    </row>
    <row r="432" s="2" customFormat="1" ht="49.05" customHeight="1">
      <c r="A432" s="38"/>
      <c r="B432" s="39"/>
      <c r="C432" s="204" t="s">
        <v>381</v>
      </c>
      <c r="D432" s="204" t="s">
        <v>163</v>
      </c>
      <c r="E432" s="205" t="s">
        <v>382</v>
      </c>
      <c r="F432" s="206" t="s">
        <v>383</v>
      </c>
      <c r="G432" s="207" t="s">
        <v>278</v>
      </c>
      <c r="H432" s="208">
        <v>5.2000000000000002</v>
      </c>
      <c r="I432" s="209"/>
      <c r="J432" s="210">
        <f>ROUND(I432*H432,2)</f>
        <v>0</v>
      </c>
      <c r="K432" s="206" t="s">
        <v>167</v>
      </c>
      <c r="L432" s="44"/>
      <c r="M432" s="211" t="s">
        <v>19</v>
      </c>
      <c r="N432" s="212" t="s">
        <v>44</v>
      </c>
      <c r="O432" s="84"/>
      <c r="P432" s="213">
        <f>O432*H432</f>
        <v>0</v>
      </c>
      <c r="Q432" s="213">
        <v>0.0033899999999999998</v>
      </c>
      <c r="R432" s="213">
        <f>Q432*H432</f>
        <v>0.017627999999999998</v>
      </c>
      <c r="S432" s="213">
        <v>0</v>
      </c>
      <c r="T432" s="214">
        <f>S432*H432</f>
        <v>0</v>
      </c>
      <c r="U432" s="38"/>
      <c r="V432" s="38"/>
      <c r="W432" s="38"/>
      <c r="X432" s="38"/>
      <c r="Y432" s="38"/>
      <c r="Z432" s="38"/>
      <c r="AA432" s="38"/>
      <c r="AB432" s="38"/>
      <c r="AC432" s="38"/>
      <c r="AD432" s="38"/>
      <c r="AE432" s="38"/>
      <c r="AR432" s="215" t="s">
        <v>168</v>
      </c>
      <c r="AT432" s="215" t="s">
        <v>163</v>
      </c>
      <c r="AU432" s="215" t="s">
        <v>169</v>
      </c>
      <c r="AY432" s="17" t="s">
        <v>159</v>
      </c>
      <c r="BE432" s="216">
        <f>IF(N432="základní",J432,0)</f>
        <v>0</v>
      </c>
      <c r="BF432" s="216">
        <f>IF(N432="snížená",J432,0)</f>
        <v>0</v>
      </c>
      <c r="BG432" s="216">
        <f>IF(N432="zákl. přenesená",J432,0)</f>
        <v>0</v>
      </c>
      <c r="BH432" s="216">
        <f>IF(N432="sníž. přenesená",J432,0)</f>
        <v>0</v>
      </c>
      <c r="BI432" s="216">
        <f>IF(N432="nulová",J432,0)</f>
        <v>0</v>
      </c>
      <c r="BJ432" s="17" t="s">
        <v>169</v>
      </c>
      <c r="BK432" s="216">
        <f>ROUND(I432*H432,2)</f>
        <v>0</v>
      </c>
      <c r="BL432" s="17" t="s">
        <v>168</v>
      </c>
      <c r="BM432" s="215" t="s">
        <v>384</v>
      </c>
    </row>
    <row r="433" s="2" customFormat="1">
      <c r="A433" s="38"/>
      <c r="B433" s="39"/>
      <c r="C433" s="40"/>
      <c r="D433" s="217" t="s">
        <v>171</v>
      </c>
      <c r="E433" s="40"/>
      <c r="F433" s="218" t="s">
        <v>349</v>
      </c>
      <c r="G433" s="40"/>
      <c r="H433" s="40"/>
      <c r="I433" s="219"/>
      <c r="J433" s="40"/>
      <c r="K433" s="40"/>
      <c r="L433" s="44"/>
      <c r="M433" s="220"/>
      <c r="N433" s="221"/>
      <c r="O433" s="84"/>
      <c r="P433" s="84"/>
      <c r="Q433" s="84"/>
      <c r="R433" s="84"/>
      <c r="S433" s="84"/>
      <c r="T433" s="85"/>
      <c r="U433" s="38"/>
      <c r="V433" s="38"/>
      <c r="W433" s="38"/>
      <c r="X433" s="38"/>
      <c r="Y433" s="38"/>
      <c r="Z433" s="38"/>
      <c r="AA433" s="38"/>
      <c r="AB433" s="38"/>
      <c r="AC433" s="38"/>
      <c r="AD433" s="38"/>
      <c r="AE433" s="38"/>
      <c r="AT433" s="17" t="s">
        <v>171</v>
      </c>
      <c r="AU433" s="17" t="s">
        <v>169</v>
      </c>
    </row>
    <row r="434" s="13" customFormat="1">
      <c r="A434" s="13"/>
      <c r="B434" s="222"/>
      <c r="C434" s="223"/>
      <c r="D434" s="217" t="s">
        <v>173</v>
      </c>
      <c r="E434" s="224" t="s">
        <v>19</v>
      </c>
      <c r="F434" s="225" t="s">
        <v>385</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173</v>
      </c>
      <c r="AU434" s="231" t="s">
        <v>169</v>
      </c>
      <c r="AV434" s="13" t="s">
        <v>80</v>
      </c>
      <c r="AW434" s="13" t="s">
        <v>33</v>
      </c>
      <c r="AX434" s="13" t="s">
        <v>72</v>
      </c>
      <c r="AY434" s="231" t="s">
        <v>159</v>
      </c>
    </row>
    <row r="435" s="14" customFormat="1">
      <c r="A435" s="14"/>
      <c r="B435" s="232"/>
      <c r="C435" s="233"/>
      <c r="D435" s="217" t="s">
        <v>173</v>
      </c>
      <c r="E435" s="234" t="s">
        <v>19</v>
      </c>
      <c r="F435" s="235" t="s">
        <v>386</v>
      </c>
      <c r="G435" s="233"/>
      <c r="H435" s="236">
        <v>5.2000000000000002</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173</v>
      </c>
      <c r="AU435" s="242" t="s">
        <v>169</v>
      </c>
      <c r="AV435" s="14" t="s">
        <v>169</v>
      </c>
      <c r="AW435" s="14" t="s">
        <v>33</v>
      </c>
      <c r="AX435" s="14" t="s">
        <v>80</v>
      </c>
      <c r="AY435" s="242" t="s">
        <v>159</v>
      </c>
    </row>
    <row r="436" s="2" customFormat="1" ht="24.15" customHeight="1">
      <c r="A436" s="38"/>
      <c r="B436" s="39"/>
      <c r="C436" s="254" t="s">
        <v>118</v>
      </c>
      <c r="D436" s="254" t="s">
        <v>206</v>
      </c>
      <c r="E436" s="255" t="s">
        <v>387</v>
      </c>
      <c r="F436" s="256" t="s">
        <v>388</v>
      </c>
      <c r="G436" s="257" t="s">
        <v>166</v>
      </c>
      <c r="H436" s="258">
        <v>2.8599999999999999</v>
      </c>
      <c r="I436" s="259"/>
      <c r="J436" s="260">
        <f>ROUND(I436*H436,2)</f>
        <v>0</v>
      </c>
      <c r="K436" s="256" t="s">
        <v>167</v>
      </c>
      <c r="L436" s="261"/>
      <c r="M436" s="262" t="s">
        <v>19</v>
      </c>
      <c r="N436" s="263" t="s">
        <v>44</v>
      </c>
      <c r="O436" s="84"/>
      <c r="P436" s="213">
        <f>O436*H436</f>
        <v>0</v>
      </c>
      <c r="Q436" s="213">
        <v>0.0060000000000000001</v>
      </c>
      <c r="R436" s="213">
        <f>Q436*H436</f>
        <v>0.017159999999999998</v>
      </c>
      <c r="S436" s="213">
        <v>0</v>
      </c>
      <c r="T436" s="214">
        <f>S436*H436</f>
        <v>0</v>
      </c>
      <c r="U436" s="38"/>
      <c r="V436" s="38"/>
      <c r="W436" s="38"/>
      <c r="X436" s="38"/>
      <c r="Y436" s="38"/>
      <c r="Z436" s="38"/>
      <c r="AA436" s="38"/>
      <c r="AB436" s="38"/>
      <c r="AC436" s="38"/>
      <c r="AD436" s="38"/>
      <c r="AE436" s="38"/>
      <c r="AR436" s="215" t="s">
        <v>205</v>
      </c>
      <c r="AT436" s="215" t="s">
        <v>206</v>
      </c>
      <c r="AU436" s="215" t="s">
        <v>169</v>
      </c>
      <c r="AY436" s="17" t="s">
        <v>159</v>
      </c>
      <c r="BE436" s="216">
        <f>IF(N436="základní",J436,0)</f>
        <v>0</v>
      </c>
      <c r="BF436" s="216">
        <f>IF(N436="snížená",J436,0)</f>
        <v>0</v>
      </c>
      <c r="BG436" s="216">
        <f>IF(N436="zákl. přenesená",J436,0)</f>
        <v>0</v>
      </c>
      <c r="BH436" s="216">
        <f>IF(N436="sníž. přenesená",J436,0)</f>
        <v>0</v>
      </c>
      <c r="BI436" s="216">
        <f>IF(N436="nulová",J436,0)</f>
        <v>0</v>
      </c>
      <c r="BJ436" s="17" t="s">
        <v>169</v>
      </c>
      <c r="BK436" s="216">
        <f>ROUND(I436*H436,2)</f>
        <v>0</v>
      </c>
      <c r="BL436" s="17" t="s">
        <v>168</v>
      </c>
      <c r="BM436" s="215" t="s">
        <v>389</v>
      </c>
    </row>
    <row r="437" s="13" customFormat="1">
      <c r="A437" s="13"/>
      <c r="B437" s="222"/>
      <c r="C437" s="223"/>
      <c r="D437" s="217" t="s">
        <v>173</v>
      </c>
      <c r="E437" s="224" t="s">
        <v>19</v>
      </c>
      <c r="F437" s="225" t="s">
        <v>385</v>
      </c>
      <c r="G437" s="223"/>
      <c r="H437" s="224" t="s">
        <v>19</v>
      </c>
      <c r="I437" s="226"/>
      <c r="J437" s="223"/>
      <c r="K437" s="223"/>
      <c r="L437" s="227"/>
      <c r="M437" s="228"/>
      <c r="N437" s="229"/>
      <c r="O437" s="229"/>
      <c r="P437" s="229"/>
      <c r="Q437" s="229"/>
      <c r="R437" s="229"/>
      <c r="S437" s="229"/>
      <c r="T437" s="230"/>
      <c r="U437" s="13"/>
      <c r="V437" s="13"/>
      <c r="W437" s="13"/>
      <c r="X437" s="13"/>
      <c r="Y437" s="13"/>
      <c r="Z437" s="13"/>
      <c r="AA437" s="13"/>
      <c r="AB437" s="13"/>
      <c r="AC437" s="13"/>
      <c r="AD437" s="13"/>
      <c r="AE437" s="13"/>
      <c r="AT437" s="231" t="s">
        <v>173</v>
      </c>
      <c r="AU437" s="231" t="s">
        <v>169</v>
      </c>
      <c r="AV437" s="13" t="s">
        <v>80</v>
      </c>
      <c r="AW437" s="13" t="s">
        <v>33</v>
      </c>
      <c r="AX437" s="13" t="s">
        <v>72</v>
      </c>
      <c r="AY437" s="231" t="s">
        <v>159</v>
      </c>
    </row>
    <row r="438" s="14" customFormat="1">
      <c r="A438" s="14"/>
      <c r="B438" s="232"/>
      <c r="C438" s="233"/>
      <c r="D438" s="217" t="s">
        <v>173</v>
      </c>
      <c r="E438" s="234" t="s">
        <v>19</v>
      </c>
      <c r="F438" s="235" t="s">
        <v>390</v>
      </c>
      <c r="G438" s="233"/>
      <c r="H438" s="236">
        <v>2.6000000000000001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173</v>
      </c>
      <c r="AU438" s="242" t="s">
        <v>169</v>
      </c>
      <c r="AV438" s="14" t="s">
        <v>169</v>
      </c>
      <c r="AW438" s="14" t="s">
        <v>33</v>
      </c>
      <c r="AX438" s="14" t="s">
        <v>80</v>
      </c>
      <c r="AY438" s="242" t="s">
        <v>159</v>
      </c>
    </row>
    <row r="439" s="14" customFormat="1">
      <c r="A439" s="14"/>
      <c r="B439" s="232"/>
      <c r="C439" s="233"/>
      <c r="D439" s="217" t="s">
        <v>173</v>
      </c>
      <c r="E439" s="233"/>
      <c r="F439" s="235" t="s">
        <v>391</v>
      </c>
      <c r="G439" s="233"/>
      <c r="H439" s="236">
        <v>2.8599999999999999</v>
      </c>
      <c r="I439" s="237"/>
      <c r="J439" s="233"/>
      <c r="K439" s="233"/>
      <c r="L439" s="238"/>
      <c r="M439" s="239"/>
      <c r="N439" s="240"/>
      <c r="O439" s="240"/>
      <c r="P439" s="240"/>
      <c r="Q439" s="240"/>
      <c r="R439" s="240"/>
      <c r="S439" s="240"/>
      <c r="T439" s="241"/>
      <c r="U439" s="14"/>
      <c r="V439" s="14"/>
      <c r="W439" s="14"/>
      <c r="X439" s="14"/>
      <c r="Y439" s="14"/>
      <c r="Z439" s="14"/>
      <c r="AA439" s="14"/>
      <c r="AB439" s="14"/>
      <c r="AC439" s="14"/>
      <c r="AD439" s="14"/>
      <c r="AE439" s="14"/>
      <c r="AT439" s="242" t="s">
        <v>173</v>
      </c>
      <c r="AU439" s="242" t="s">
        <v>169</v>
      </c>
      <c r="AV439" s="14" t="s">
        <v>169</v>
      </c>
      <c r="AW439" s="14" t="s">
        <v>4</v>
      </c>
      <c r="AX439" s="14" t="s">
        <v>80</v>
      </c>
      <c r="AY439" s="242" t="s">
        <v>159</v>
      </c>
    </row>
    <row r="440" s="2" customFormat="1" ht="49.05" customHeight="1">
      <c r="A440" s="38"/>
      <c r="B440" s="39"/>
      <c r="C440" s="204" t="s">
        <v>392</v>
      </c>
      <c r="D440" s="204" t="s">
        <v>163</v>
      </c>
      <c r="E440" s="205" t="s">
        <v>393</v>
      </c>
      <c r="F440" s="206" t="s">
        <v>394</v>
      </c>
      <c r="G440" s="207" t="s">
        <v>166</v>
      </c>
      <c r="H440" s="208">
        <v>272.375</v>
      </c>
      <c r="I440" s="209"/>
      <c r="J440" s="210">
        <f>ROUND(I440*H440,2)</f>
        <v>0</v>
      </c>
      <c r="K440" s="206" t="s">
        <v>167</v>
      </c>
      <c r="L440" s="44"/>
      <c r="M440" s="211" t="s">
        <v>19</v>
      </c>
      <c r="N440" s="212" t="s">
        <v>44</v>
      </c>
      <c r="O440" s="84"/>
      <c r="P440" s="213">
        <f>O440*H440</f>
        <v>0</v>
      </c>
      <c r="Q440" s="213">
        <v>6.0000000000000002E-05</v>
      </c>
      <c r="R440" s="213">
        <f>Q440*H440</f>
        <v>0.016342499999999999</v>
      </c>
      <c r="S440" s="213">
        <v>0</v>
      </c>
      <c r="T440" s="214">
        <f>S440*H440</f>
        <v>0</v>
      </c>
      <c r="U440" s="38"/>
      <c r="V440" s="38"/>
      <c r="W440" s="38"/>
      <c r="X440" s="38"/>
      <c r="Y440" s="38"/>
      <c r="Z440" s="38"/>
      <c r="AA440" s="38"/>
      <c r="AB440" s="38"/>
      <c r="AC440" s="38"/>
      <c r="AD440" s="38"/>
      <c r="AE440" s="38"/>
      <c r="AR440" s="215" t="s">
        <v>168</v>
      </c>
      <c r="AT440" s="215" t="s">
        <v>163</v>
      </c>
      <c r="AU440" s="215" t="s">
        <v>169</v>
      </c>
      <c r="AY440" s="17" t="s">
        <v>159</v>
      </c>
      <c r="BE440" s="216">
        <f>IF(N440="základní",J440,0)</f>
        <v>0</v>
      </c>
      <c r="BF440" s="216">
        <f>IF(N440="snížená",J440,0)</f>
        <v>0</v>
      </c>
      <c r="BG440" s="216">
        <f>IF(N440="zákl. přenesená",J440,0)</f>
        <v>0</v>
      </c>
      <c r="BH440" s="216">
        <f>IF(N440="sníž. přenesená",J440,0)</f>
        <v>0</v>
      </c>
      <c r="BI440" s="216">
        <f>IF(N440="nulová",J440,0)</f>
        <v>0</v>
      </c>
      <c r="BJ440" s="17" t="s">
        <v>169</v>
      </c>
      <c r="BK440" s="216">
        <f>ROUND(I440*H440,2)</f>
        <v>0</v>
      </c>
      <c r="BL440" s="17" t="s">
        <v>168</v>
      </c>
      <c r="BM440" s="215" t="s">
        <v>395</v>
      </c>
    </row>
    <row r="441" s="2" customFormat="1">
      <c r="A441" s="38"/>
      <c r="B441" s="39"/>
      <c r="C441" s="40"/>
      <c r="D441" s="217" t="s">
        <v>171</v>
      </c>
      <c r="E441" s="40"/>
      <c r="F441" s="218" t="s">
        <v>204</v>
      </c>
      <c r="G441" s="40"/>
      <c r="H441" s="40"/>
      <c r="I441" s="219"/>
      <c r="J441" s="40"/>
      <c r="K441" s="40"/>
      <c r="L441" s="44"/>
      <c r="M441" s="220"/>
      <c r="N441" s="221"/>
      <c r="O441" s="84"/>
      <c r="P441" s="84"/>
      <c r="Q441" s="84"/>
      <c r="R441" s="84"/>
      <c r="S441" s="84"/>
      <c r="T441" s="85"/>
      <c r="U441" s="38"/>
      <c r="V441" s="38"/>
      <c r="W441" s="38"/>
      <c r="X441" s="38"/>
      <c r="Y441" s="38"/>
      <c r="Z441" s="38"/>
      <c r="AA441" s="38"/>
      <c r="AB441" s="38"/>
      <c r="AC441" s="38"/>
      <c r="AD441" s="38"/>
      <c r="AE441" s="38"/>
      <c r="AT441" s="17" t="s">
        <v>171</v>
      </c>
      <c r="AU441" s="17" t="s">
        <v>169</v>
      </c>
    </row>
    <row r="442" s="13" customFormat="1">
      <c r="A442" s="13"/>
      <c r="B442" s="222"/>
      <c r="C442" s="223"/>
      <c r="D442" s="217" t="s">
        <v>173</v>
      </c>
      <c r="E442" s="224" t="s">
        <v>19</v>
      </c>
      <c r="F442" s="225" t="s">
        <v>229</v>
      </c>
      <c r="G442" s="223"/>
      <c r="H442" s="224" t="s">
        <v>19</v>
      </c>
      <c r="I442" s="226"/>
      <c r="J442" s="223"/>
      <c r="K442" s="223"/>
      <c r="L442" s="227"/>
      <c r="M442" s="228"/>
      <c r="N442" s="229"/>
      <c r="O442" s="229"/>
      <c r="P442" s="229"/>
      <c r="Q442" s="229"/>
      <c r="R442" s="229"/>
      <c r="S442" s="229"/>
      <c r="T442" s="230"/>
      <c r="U442" s="13"/>
      <c r="V442" s="13"/>
      <c r="W442" s="13"/>
      <c r="X442" s="13"/>
      <c r="Y442" s="13"/>
      <c r="Z442" s="13"/>
      <c r="AA442" s="13"/>
      <c r="AB442" s="13"/>
      <c r="AC442" s="13"/>
      <c r="AD442" s="13"/>
      <c r="AE442" s="13"/>
      <c r="AT442" s="231" t="s">
        <v>173</v>
      </c>
      <c r="AU442" s="231" t="s">
        <v>169</v>
      </c>
      <c r="AV442" s="13" t="s">
        <v>80</v>
      </c>
      <c r="AW442" s="13" t="s">
        <v>33</v>
      </c>
      <c r="AX442" s="13" t="s">
        <v>72</v>
      </c>
      <c r="AY442" s="231" t="s">
        <v>159</v>
      </c>
    </row>
    <row r="443" s="14" customFormat="1">
      <c r="A443" s="14"/>
      <c r="B443" s="232"/>
      <c r="C443" s="233"/>
      <c r="D443" s="217" t="s">
        <v>173</v>
      </c>
      <c r="E443" s="234" t="s">
        <v>19</v>
      </c>
      <c r="F443" s="235" t="s">
        <v>236</v>
      </c>
      <c r="G443" s="233"/>
      <c r="H443" s="236">
        <v>146.30000000000001</v>
      </c>
      <c r="I443" s="237"/>
      <c r="J443" s="233"/>
      <c r="K443" s="233"/>
      <c r="L443" s="238"/>
      <c r="M443" s="239"/>
      <c r="N443" s="240"/>
      <c r="O443" s="240"/>
      <c r="P443" s="240"/>
      <c r="Q443" s="240"/>
      <c r="R443" s="240"/>
      <c r="S443" s="240"/>
      <c r="T443" s="241"/>
      <c r="U443" s="14"/>
      <c r="V443" s="14"/>
      <c r="W443" s="14"/>
      <c r="X443" s="14"/>
      <c r="Y443" s="14"/>
      <c r="Z443" s="14"/>
      <c r="AA443" s="14"/>
      <c r="AB443" s="14"/>
      <c r="AC443" s="14"/>
      <c r="AD443" s="14"/>
      <c r="AE443" s="14"/>
      <c r="AT443" s="242" t="s">
        <v>173</v>
      </c>
      <c r="AU443" s="242" t="s">
        <v>169</v>
      </c>
      <c r="AV443" s="14" t="s">
        <v>169</v>
      </c>
      <c r="AW443" s="14" t="s">
        <v>33</v>
      </c>
      <c r="AX443" s="14" t="s">
        <v>72</v>
      </c>
      <c r="AY443" s="242" t="s">
        <v>159</v>
      </c>
    </row>
    <row r="444" s="13" customFormat="1">
      <c r="A444" s="13"/>
      <c r="B444" s="222"/>
      <c r="C444" s="223"/>
      <c r="D444" s="217" t="s">
        <v>173</v>
      </c>
      <c r="E444" s="224" t="s">
        <v>19</v>
      </c>
      <c r="F444" s="225" t="s">
        <v>232</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173</v>
      </c>
      <c r="AU444" s="231" t="s">
        <v>169</v>
      </c>
      <c r="AV444" s="13" t="s">
        <v>80</v>
      </c>
      <c r="AW444" s="13" t="s">
        <v>33</v>
      </c>
      <c r="AX444" s="13" t="s">
        <v>72</v>
      </c>
      <c r="AY444" s="231" t="s">
        <v>159</v>
      </c>
    </row>
    <row r="445" s="14" customFormat="1">
      <c r="A445" s="14"/>
      <c r="B445" s="232"/>
      <c r="C445" s="233"/>
      <c r="D445" s="217" t="s">
        <v>173</v>
      </c>
      <c r="E445" s="234" t="s">
        <v>19</v>
      </c>
      <c r="F445" s="235" t="s">
        <v>237</v>
      </c>
      <c r="G445" s="233"/>
      <c r="H445" s="236">
        <v>133</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173</v>
      </c>
      <c r="AU445" s="242" t="s">
        <v>169</v>
      </c>
      <c r="AV445" s="14" t="s">
        <v>169</v>
      </c>
      <c r="AW445" s="14" t="s">
        <v>33</v>
      </c>
      <c r="AX445" s="14" t="s">
        <v>72</v>
      </c>
      <c r="AY445" s="242" t="s">
        <v>159</v>
      </c>
    </row>
    <row r="446" s="13" customFormat="1">
      <c r="A446" s="13"/>
      <c r="B446" s="222"/>
      <c r="C446" s="223"/>
      <c r="D446" s="217" t="s">
        <v>173</v>
      </c>
      <c r="E446" s="224" t="s">
        <v>19</v>
      </c>
      <c r="F446" s="225" t="s">
        <v>238</v>
      </c>
      <c r="G446" s="223"/>
      <c r="H446" s="224" t="s">
        <v>19</v>
      </c>
      <c r="I446" s="226"/>
      <c r="J446" s="223"/>
      <c r="K446" s="223"/>
      <c r="L446" s="227"/>
      <c r="M446" s="228"/>
      <c r="N446" s="229"/>
      <c r="O446" s="229"/>
      <c r="P446" s="229"/>
      <c r="Q446" s="229"/>
      <c r="R446" s="229"/>
      <c r="S446" s="229"/>
      <c r="T446" s="230"/>
      <c r="U446" s="13"/>
      <c r="V446" s="13"/>
      <c r="W446" s="13"/>
      <c r="X446" s="13"/>
      <c r="Y446" s="13"/>
      <c r="Z446" s="13"/>
      <c r="AA446" s="13"/>
      <c r="AB446" s="13"/>
      <c r="AC446" s="13"/>
      <c r="AD446" s="13"/>
      <c r="AE446" s="13"/>
      <c r="AT446" s="231" t="s">
        <v>173</v>
      </c>
      <c r="AU446" s="231" t="s">
        <v>169</v>
      </c>
      <c r="AV446" s="13" t="s">
        <v>80</v>
      </c>
      <c r="AW446" s="13" t="s">
        <v>33</v>
      </c>
      <c r="AX446" s="13" t="s">
        <v>72</v>
      </c>
      <c r="AY446" s="231" t="s">
        <v>159</v>
      </c>
    </row>
    <row r="447" s="14" customFormat="1">
      <c r="A447" s="14"/>
      <c r="B447" s="232"/>
      <c r="C447" s="233"/>
      <c r="D447" s="217" t="s">
        <v>173</v>
      </c>
      <c r="E447" s="234" t="s">
        <v>19</v>
      </c>
      <c r="F447" s="235" t="s">
        <v>239</v>
      </c>
      <c r="G447" s="233"/>
      <c r="H447" s="236">
        <v>-21.600000000000001</v>
      </c>
      <c r="I447" s="237"/>
      <c r="J447" s="233"/>
      <c r="K447" s="233"/>
      <c r="L447" s="238"/>
      <c r="M447" s="239"/>
      <c r="N447" s="240"/>
      <c r="O447" s="240"/>
      <c r="P447" s="240"/>
      <c r="Q447" s="240"/>
      <c r="R447" s="240"/>
      <c r="S447" s="240"/>
      <c r="T447" s="241"/>
      <c r="U447" s="14"/>
      <c r="V447" s="14"/>
      <c r="W447" s="14"/>
      <c r="X447" s="14"/>
      <c r="Y447" s="14"/>
      <c r="Z447" s="14"/>
      <c r="AA447" s="14"/>
      <c r="AB447" s="14"/>
      <c r="AC447" s="14"/>
      <c r="AD447" s="14"/>
      <c r="AE447" s="14"/>
      <c r="AT447" s="242" t="s">
        <v>173</v>
      </c>
      <c r="AU447" s="242" t="s">
        <v>169</v>
      </c>
      <c r="AV447" s="14" t="s">
        <v>169</v>
      </c>
      <c r="AW447" s="14" t="s">
        <v>33</v>
      </c>
      <c r="AX447" s="14" t="s">
        <v>72</v>
      </c>
      <c r="AY447" s="242" t="s">
        <v>159</v>
      </c>
    </row>
    <row r="448" s="14" customFormat="1">
      <c r="A448" s="14"/>
      <c r="B448" s="232"/>
      <c r="C448" s="233"/>
      <c r="D448" s="217" t="s">
        <v>173</v>
      </c>
      <c r="E448" s="234" t="s">
        <v>19</v>
      </c>
      <c r="F448" s="235" t="s">
        <v>240</v>
      </c>
      <c r="G448" s="233"/>
      <c r="H448" s="236">
        <v>-16.199999999999999</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173</v>
      </c>
      <c r="AU448" s="242" t="s">
        <v>169</v>
      </c>
      <c r="AV448" s="14" t="s">
        <v>169</v>
      </c>
      <c r="AW448" s="14" t="s">
        <v>33</v>
      </c>
      <c r="AX448" s="14" t="s">
        <v>72</v>
      </c>
      <c r="AY448" s="242" t="s">
        <v>159</v>
      </c>
    </row>
    <row r="449" s="14" customFormat="1">
      <c r="A449" s="14"/>
      <c r="B449" s="232"/>
      <c r="C449" s="233"/>
      <c r="D449" s="217" t="s">
        <v>173</v>
      </c>
      <c r="E449" s="234" t="s">
        <v>19</v>
      </c>
      <c r="F449" s="235" t="s">
        <v>241</v>
      </c>
      <c r="G449" s="233"/>
      <c r="H449" s="236">
        <v>-1.6499999999999999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173</v>
      </c>
      <c r="AU449" s="242" t="s">
        <v>169</v>
      </c>
      <c r="AV449" s="14" t="s">
        <v>169</v>
      </c>
      <c r="AW449" s="14" t="s">
        <v>33</v>
      </c>
      <c r="AX449" s="14" t="s">
        <v>72</v>
      </c>
      <c r="AY449" s="242" t="s">
        <v>159</v>
      </c>
    </row>
    <row r="450" s="14" customFormat="1">
      <c r="A450" s="14"/>
      <c r="B450" s="232"/>
      <c r="C450" s="233"/>
      <c r="D450" s="217" t="s">
        <v>173</v>
      </c>
      <c r="E450" s="234" t="s">
        <v>19</v>
      </c>
      <c r="F450" s="235" t="s">
        <v>242</v>
      </c>
      <c r="G450" s="233"/>
      <c r="H450" s="236">
        <v>-0.64000000000000001</v>
      </c>
      <c r="I450" s="237"/>
      <c r="J450" s="233"/>
      <c r="K450" s="233"/>
      <c r="L450" s="238"/>
      <c r="M450" s="239"/>
      <c r="N450" s="240"/>
      <c r="O450" s="240"/>
      <c r="P450" s="240"/>
      <c r="Q450" s="240"/>
      <c r="R450" s="240"/>
      <c r="S450" s="240"/>
      <c r="T450" s="241"/>
      <c r="U450" s="14"/>
      <c r="V450" s="14"/>
      <c r="W450" s="14"/>
      <c r="X450" s="14"/>
      <c r="Y450" s="14"/>
      <c r="Z450" s="14"/>
      <c r="AA450" s="14"/>
      <c r="AB450" s="14"/>
      <c r="AC450" s="14"/>
      <c r="AD450" s="14"/>
      <c r="AE450" s="14"/>
      <c r="AT450" s="242" t="s">
        <v>173</v>
      </c>
      <c r="AU450" s="242" t="s">
        <v>169</v>
      </c>
      <c r="AV450" s="14" t="s">
        <v>169</v>
      </c>
      <c r="AW450" s="14" t="s">
        <v>33</v>
      </c>
      <c r="AX450" s="14" t="s">
        <v>72</v>
      </c>
      <c r="AY450" s="242" t="s">
        <v>159</v>
      </c>
    </row>
    <row r="451" s="14" customFormat="1">
      <c r="A451" s="14"/>
      <c r="B451" s="232"/>
      <c r="C451" s="233"/>
      <c r="D451" s="217" t="s">
        <v>173</v>
      </c>
      <c r="E451" s="234" t="s">
        <v>19</v>
      </c>
      <c r="F451" s="235" t="s">
        <v>243</v>
      </c>
      <c r="G451" s="233"/>
      <c r="H451" s="236">
        <v>-1.9550000000000001</v>
      </c>
      <c r="I451" s="237"/>
      <c r="J451" s="233"/>
      <c r="K451" s="233"/>
      <c r="L451" s="238"/>
      <c r="M451" s="239"/>
      <c r="N451" s="240"/>
      <c r="O451" s="240"/>
      <c r="P451" s="240"/>
      <c r="Q451" s="240"/>
      <c r="R451" s="240"/>
      <c r="S451" s="240"/>
      <c r="T451" s="241"/>
      <c r="U451" s="14"/>
      <c r="V451" s="14"/>
      <c r="W451" s="14"/>
      <c r="X451" s="14"/>
      <c r="Y451" s="14"/>
      <c r="Z451" s="14"/>
      <c r="AA451" s="14"/>
      <c r="AB451" s="14"/>
      <c r="AC451" s="14"/>
      <c r="AD451" s="14"/>
      <c r="AE451" s="14"/>
      <c r="AT451" s="242" t="s">
        <v>173</v>
      </c>
      <c r="AU451" s="242" t="s">
        <v>169</v>
      </c>
      <c r="AV451" s="14" t="s">
        <v>169</v>
      </c>
      <c r="AW451" s="14" t="s">
        <v>33</v>
      </c>
      <c r="AX451" s="14" t="s">
        <v>72</v>
      </c>
      <c r="AY451" s="242" t="s">
        <v>159</v>
      </c>
    </row>
    <row r="452" s="14" customFormat="1">
      <c r="A452" s="14"/>
      <c r="B452" s="232"/>
      <c r="C452" s="233"/>
      <c r="D452" s="217" t="s">
        <v>173</v>
      </c>
      <c r="E452" s="234" t="s">
        <v>19</v>
      </c>
      <c r="F452" s="235" t="s">
        <v>244</v>
      </c>
      <c r="G452" s="233"/>
      <c r="H452" s="236">
        <v>-0.88</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173</v>
      </c>
      <c r="AU452" s="242" t="s">
        <v>169</v>
      </c>
      <c r="AV452" s="14" t="s">
        <v>169</v>
      </c>
      <c r="AW452" s="14" t="s">
        <v>33</v>
      </c>
      <c r="AX452" s="14" t="s">
        <v>72</v>
      </c>
      <c r="AY452" s="242" t="s">
        <v>159</v>
      </c>
    </row>
    <row r="453" s="13" customFormat="1">
      <c r="A453" s="13"/>
      <c r="B453" s="222"/>
      <c r="C453" s="223"/>
      <c r="D453" s="217" t="s">
        <v>173</v>
      </c>
      <c r="E453" s="224" t="s">
        <v>19</v>
      </c>
      <c r="F453" s="225" t="s">
        <v>263</v>
      </c>
      <c r="G453" s="223"/>
      <c r="H453" s="224" t="s">
        <v>19</v>
      </c>
      <c r="I453" s="226"/>
      <c r="J453" s="223"/>
      <c r="K453" s="223"/>
      <c r="L453" s="227"/>
      <c r="M453" s="228"/>
      <c r="N453" s="229"/>
      <c r="O453" s="229"/>
      <c r="P453" s="229"/>
      <c r="Q453" s="229"/>
      <c r="R453" s="229"/>
      <c r="S453" s="229"/>
      <c r="T453" s="230"/>
      <c r="U453" s="13"/>
      <c r="V453" s="13"/>
      <c r="W453" s="13"/>
      <c r="X453" s="13"/>
      <c r="Y453" s="13"/>
      <c r="Z453" s="13"/>
      <c r="AA453" s="13"/>
      <c r="AB453" s="13"/>
      <c r="AC453" s="13"/>
      <c r="AD453" s="13"/>
      <c r="AE453" s="13"/>
      <c r="AT453" s="231" t="s">
        <v>173</v>
      </c>
      <c r="AU453" s="231" t="s">
        <v>169</v>
      </c>
      <c r="AV453" s="13" t="s">
        <v>80</v>
      </c>
      <c r="AW453" s="13" t="s">
        <v>33</v>
      </c>
      <c r="AX453" s="13" t="s">
        <v>72</v>
      </c>
      <c r="AY453" s="231" t="s">
        <v>159</v>
      </c>
    </row>
    <row r="454" s="14" customFormat="1">
      <c r="A454" s="14"/>
      <c r="B454" s="232"/>
      <c r="C454" s="233"/>
      <c r="D454" s="217" t="s">
        <v>173</v>
      </c>
      <c r="E454" s="234" t="s">
        <v>19</v>
      </c>
      <c r="F454" s="235" t="s">
        <v>264</v>
      </c>
      <c r="G454" s="233"/>
      <c r="H454" s="236">
        <v>36</v>
      </c>
      <c r="I454" s="237"/>
      <c r="J454" s="233"/>
      <c r="K454" s="233"/>
      <c r="L454" s="238"/>
      <c r="M454" s="239"/>
      <c r="N454" s="240"/>
      <c r="O454" s="240"/>
      <c r="P454" s="240"/>
      <c r="Q454" s="240"/>
      <c r="R454" s="240"/>
      <c r="S454" s="240"/>
      <c r="T454" s="241"/>
      <c r="U454" s="14"/>
      <c r="V454" s="14"/>
      <c r="W454" s="14"/>
      <c r="X454" s="14"/>
      <c r="Y454" s="14"/>
      <c r="Z454" s="14"/>
      <c r="AA454" s="14"/>
      <c r="AB454" s="14"/>
      <c r="AC454" s="14"/>
      <c r="AD454" s="14"/>
      <c r="AE454" s="14"/>
      <c r="AT454" s="242" t="s">
        <v>173</v>
      </c>
      <c r="AU454" s="242" t="s">
        <v>169</v>
      </c>
      <c r="AV454" s="14" t="s">
        <v>169</v>
      </c>
      <c r="AW454" s="14" t="s">
        <v>33</v>
      </c>
      <c r="AX454" s="14" t="s">
        <v>72</v>
      </c>
      <c r="AY454" s="242" t="s">
        <v>159</v>
      </c>
    </row>
    <row r="455" s="15" customFormat="1">
      <c r="A455" s="15"/>
      <c r="B455" s="243"/>
      <c r="C455" s="244"/>
      <c r="D455" s="217" t="s">
        <v>173</v>
      </c>
      <c r="E455" s="245" t="s">
        <v>19</v>
      </c>
      <c r="F455" s="246" t="s">
        <v>177</v>
      </c>
      <c r="G455" s="244"/>
      <c r="H455" s="247">
        <v>272.375</v>
      </c>
      <c r="I455" s="248"/>
      <c r="J455" s="244"/>
      <c r="K455" s="244"/>
      <c r="L455" s="249"/>
      <c r="M455" s="250"/>
      <c r="N455" s="251"/>
      <c r="O455" s="251"/>
      <c r="P455" s="251"/>
      <c r="Q455" s="251"/>
      <c r="R455" s="251"/>
      <c r="S455" s="251"/>
      <c r="T455" s="252"/>
      <c r="U455" s="15"/>
      <c r="V455" s="15"/>
      <c r="W455" s="15"/>
      <c r="X455" s="15"/>
      <c r="Y455" s="15"/>
      <c r="Z455" s="15"/>
      <c r="AA455" s="15"/>
      <c r="AB455" s="15"/>
      <c r="AC455" s="15"/>
      <c r="AD455" s="15"/>
      <c r="AE455" s="15"/>
      <c r="AT455" s="253" t="s">
        <v>173</v>
      </c>
      <c r="AU455" s="253" t="s">
        <v>169</v>
      </c>
      <c r="AV455" s="15" t="s">
        <v>168</v>
      </c>
      <c r="AW455" s="15" t="s">
        <v>33</v>
      </c>
      <c r="AX455" s="15" t="s">
        <v>80</v>
      </c>
      <c r="AY455" s="253" t="s">
        <v>159</v>
      </c>
    </row>
    <row r="456" s="2" customFormat="1" ht="49.05" customHeight="1">
      <c r="A456" s="38"/>
      <c r="B456" s="39"/>
      <c r="C456" s="204" t="s">
        <v>396</v>
      </c>
      <c r="D456" s="204" t="s">
        <v>163</v>
      </c>
      <c r="E456" s="205" t="s">
        <v>397</v>
      </c>
      <c r="F456" s="206" t="s">
        <v>398</v>
      </c>
      <c r="G456" s="207" t="s">
        <v>166</v>
      </c>
      <c r="H456" s="208">
        <v>7.9000000000000004</v>
      </c>
      <c r="I456" s="209"/>
      <c r="J456" s="210">
        <f>ROUND(I456*H456,2)</f>
        <v>0</v>
      </c>
      <c r="K456" s="206" t="s">
        <v>167</v>
      </c>
      <c r="L456" s="44"/>
      <c r="M456" s="211" t="s">
        <v>19</v>
      </c>
      <c r="N456" s="212" t="s">
        <v>44</v>
      </c>
      <c r="O456" s="84"/>
      <c r="P456" s="213">
        <f>O456*H456</f>
        <v>0</v>
      </c>
      <c r="Q456" s="213">
        <v>6.0000000000000002E-05</v>
      </c>
      <c r="R456" s="213">
        <f>Q456*H456</f>
        <v>0.00047400000000000003</v>
      </c>
      <c r="S456" s="213">
        <v>0</v>
      </c>
      <c r="T456" s="214">
        <f>S456*H456</f>
        <v>0</v>
      </c>
      <c r="U456" s="38"/>
      <c r="V456" s="38"/>
      <c r="W456" s="38"/>
      <c r="X456" s="38"/>
      <c r="Y456" s="38"/>
      <c r="Z456" s="38"/>
      <c r="AA456" s="38"/>
      <c r="AB456" s="38"/>
      <c r="AC456" s="38"/>
      <c r="AD456" s="38"/>
      <c r="AE456" s="38"/>
      <c r="AR456" s="215" t="s">
        <v>168</v>
      </c>
      <c r="AT456" s="215" t="s">
        <v>163</v>
      </c>
      <c r="AU456" s="215" t="s">
        <v>169</v>
      </c>
      <c r="AY456" s="17" t="s">
        <v>159</v>
      </c>
      <c r="BE456" s="216">
        <f>IF(N456="základní",J456,0)</f>
        <v>0</v>
      </c>
      <c r="BF456" s="216">
        <f>IF(N456="snížená",J456,0)</f>
        <v>0</v>
      </c>
      <c r="BG456" s="216">
        <f>IF(N456="zákl. přenesená",J456,0)</f>
        <v>0</v>
      </c>
      <c r="BH456" s="216">
        <f>IF(N456="sníž. přenesená",J456,0)</f>
        <v>0</v>
      </c>
      <c r="BI456" s="216">
        <f>IF(N456="nulová",J456,0)</f>
        <v>0</v>
      </c>
      <c r="BJ456" s="17" t="s">
        <v>169</v>
      </c>
      <c r="BK456" s="216">
        <f>ROUND(I456*H456,2)</f>
        <v>0</v>
      </c>
      <c r="BL456" s="17" t="s">
        <v>168</v>
      </c>
      <c r="BM456" s="215" t="s">
        <v>399</v>
      </c>
    </row>
    <row r="457" s="2" customFormat="1">
      <c r="A457" s="38"/>
      <c r="B457" s="39"/>
      <c r="C457" s="40"/>
      <c r="D457" s="217" t="s">
        <v>171</v>
      </c>
      <c r="E457" s="40"/>
      <c r="F457" s="218" t="s">
        <v>204</v>
      </c>
      <c r="G457" s="40"/>
      <c r="H457" s="40"/>
      <c r="I457" s="219"/>
      <c r="J457" s="40"/>
      <c r="K457" s="40"/>
      <c r="L457" s="44"/>
      <c r="M457" s="220"/>
      <c r="N457" s="221"/>
      <c r="O457" s="84"/>
      <c r="P457" s="84"/>
      <c r="Q457" s="84"/>
      <c r="R457" s="84"/>
      <c r="S457" s="84"/>
      <c r="T457" s="85"/>
      <c r="U457" s="38"/>
      <c r="V457" s="38"/>
      <c r="W457" s="38"/>
      <c r="X457" s="38"/>
      <c r="Y457" s="38"/>
      <c r="Z457" s="38"/>
      <c r="AA457" s="38"/>
      <c r="AB457" s="38"/>
      <c r="AC457" s="38"/>
      <c r="AD457" s="38"/>
      <c r="AE457" s="38"/>
      <c r="AT457" s="17" t="s">
        <v>171</v>
      </c>
      <c r="AU457" s="17" t="s">
        <v>169</v>
      </c>
    </row>
    <row r="458" s="13" customFormat="1">
      <c r="A458" s="13"/>
      <c r="B458" s="222"/>
      <c r="C458" s="223"/>
      <c r="D458" s="217" t="s">
        <v>173</v>
      </c>
      <c r="E458" s="224" t="s">
        <v>19</v>
      </c>
      <c r="F458" s="225" t="s">
        <v>375</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173</v>
      </c>
      <c r="AU458" s="231" t="s">
        <v>169</v>
      </c>
      <c r="AV458" s="13" t="s">
        <v>80</v>
      </c>
      <c r="AW458" s="13" t="s">
        <v>33</v>
      </c>
      <c r="AX458" s="13" t="s">
        <v>72</v>
      </c>
      <c r="AY458" s="231" t="s">
        <v>159</v>
      </c>
    </row>
    <row r="459" s="14" customFormat="1">
      <c r="A459" s="14"/>
      <c r="B459" s="232"/>
      <c r="C459" s="233"/>
      <c r="D459" s="217" t="s">
        <v>173</v>
      </c>
      <c r="E459" s="234" t="s">
        <v>19</v>
      </c>
      <c r="F459" s="235" t="s">
        <v>376</v>
      </c>
      <c r="G459" s="233"/>
      <c r="H459" s="236">
        <v>10</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173</v>
      </c>
      <c r="AU459" s="242" t="s">
        <v>169</v>
      </c>
      <c r="AV459" s="14" t="s">
        <v>169</v>
      </c>
      <c r="AW459" s="14" t="s">
        <v>33</v>
      </c>
      <c r="AX459" s="14" t="s">
        <v>72</v>
      </c>
      <c r="AY459" s="242" t="s">
        <v>159</v>
      </c>
    </row>
    <row r="460" s="14" customFormat="1">
      <c r="A460" s="14"/>
      <c r="B460" s="232"/>
      <c r="C460" s="233"/>
      <c r="D460" s="217" t="s">
        <v>173</v>
      </c>
      <c r="E460" s="234" t="s">
        <v>19</v>
      </c>
      <c r="F460" s="235" t="s">
        <v>377</v>
      </c>
      <c r="G460" s="233"/>
      <c r="H460" s="236">
        <v>-2.1000000000000001</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173</v>
      </c>
      <c r="AU460" s="242" t="s">
        <v>169</v>
      </c>
      <c r="AV460" s="14" t="s">
        <v>169</v>
      </c>
      <c r="AW460" s="14" t="s">
        <v>33</v>
      </c>
      <c r="AX460" s="14" t="s">
        <v>72</v>
      </c>
      <c r="AY460" s="242" t="s">
        <v>159</v>
      </c>
    </row>
    <row r="461" s="15" customFormat="1">
      <c r="A461" s="15"/>
      <c r="B461" s="243"/>
      <c r="C461" s="244"/>
      <c r="D461" s="217" t="s">
        <v>173</v>
      </c>
      <c r="E461" s="245" t="s">
        <v>19</v>
      </c>
      <c r="F461" s="246" t="s">
        <v>177</v>
      </c>
      <c r="G461" s="244"/>
      <c r="H461" s="247">
        <v>7.9000000000000004</v>
      </c>
      <c r="I461" s="248"/>
      <c r="J461" s="244"/>
      <c r="K461" s="244"/>
      <c r="L461" s="249"/>
      <c r="M461" s="250"/>
      <c r="N461" s="251"/>
      <c r="O461" s="251"/>
      <c r="P461" s="251"/>
      <c r="Q461" s="251"/>
      <c r="R461" s="251"/>
      <c r="S461" s="251"/>
      <c r="T461" s="252"/>
      <c r="U461" s="15"/>
      <c r="V461" s="15"/>
      <c r="W461" s="15"/>
      <c r="X461" s="15"/>
      <c r="Y461" s="15"/>
      <c r="Z461" s="15"/>
      <c r="AA461" s="15"/>
      <c r="AB461" s="15"/>
      <c r="AC461" s="15"/>
      <c r="AD461" s="15"/>
      <c r="AE461" s="15"/>
      <c r="AT461" s="253" t="s">
        <v>173</v>
      </c>
      <c r="AU461" s="253" t="s">
        <v>169</v>
      </c>
      <c r="AV461" s="15" t="s">
        <v>168</v>
      </c>
      <c r="AW461" s="15" t="s">
        <v>33</v>
      </c>
      <c r="AX461" s="15" t="s">
        <v>80</v>
      </c>
      <c r="AY461" s="253" t="s">
        <v>159</v>
      </c>
    </row>
    <row r="462" s="2" customFormat="1" ht="24.15" customHeight="1">
      <c r="A462" s="38"/>
      <c r="B462" s="39"/>
      <c r="C462" s="204" t="s">
        <v>400</v>
      </c>
      <c r="D462" s="204" t="s">
        <v>163</v>
      </c>
      <c r="E462" s="205" t="s">
        <v>401</v>
      </c>
      <c r="F462" s="206" t="s">
        <v>402</v>
      </c>
      <c r="G462" s="207" t="s">
        <v>278</v>
      </c>
      <c r="H462" s="208">
        <v>42.899999999999999</v>
      </c>
      <c r="I462" s="209"/>
      <c r="J462" s="210">
        <f>ROUND(I462*H462,2)</f>
        <v>0</v>
      </c>
      <c r="K462" s="206" t="s">
        <v>167</v>
      </c>
      <c r="L462" s="44"/>
      <c r="M462" s="211" t="s">
        <v>19</v>
      </c>
      <c r="N462" s="212" t="s">
        <v>44</v>
      </c>
      <c r="O462" s="84"/>
      <c r="P462" s="213">
        <f>O462*H462</f>
        <v>0</v>
      </c>
      <c r="Q462" s="213">
        <v>3.0000000000000001E-05</v>
      </c>
      <c r="R462" s="213">
        <f>Q462*H462</f>
        <v>0.001287</v>
      </c>
      <c r="S462" s="213">
        <v>0</v>
      </c>
      <c r="T462" s="214">
        <f>S462*H462</f>
        <v>0</v>
      </c>
      <c r="U462" s="38"/>
      <c r="V462" s="38"/>
      <c r="W462" s="38"/>
      <c r="X462" s="38"/>
      <c r="Y462" s="38"/>
      <c r="Z462" s="38"/>
      <c r="AA462" s="38"/>
      <c r="AB462" s="38"/>
      <c r="AC462" s="38"/>
      <c r="AD462" s="38"/>
      <c r="AE462" s="38"/>
      <c r="AR462" s="215" t="s">
        <v>168</v>
      </c>
      <c r="AT462" s="215" t="s">
        <v>163</v>
      </c>
      <c r="AU462" s="215" t="s">
        <v>169</v>
      </c>
      <c r="AY462" s="17" t="s">
        <v>159</v>
      </c>
      <c r="BE462" s="216">
        <f>IF(N462="základní",J462,0)</f>
        <v>0</v>
      </c>
      <c r="BF462" s="216">
        <f>IF(N462="snížená",J462,0)</f>
        <v>0</v>
      </c>
      <c r="BG462" s="216">
        <f>IF(N462="zákl. přenesená",J462,0)</f>
        <v>0</v>
      </c>
      <c r="BH462" s="216">
        <f>IF(N462="sníž. přenesená",J462,0)</f>
        <v>0</v>
      </c>
      <c r="BI462" s="216">
        <f>IF(N462="nulová",J462,0)</f>
        <v>0</v>
      </c>
      <c r="BJ462" s="17" t="s">
        <v>169</v>
      </c>
      <c r="BK462" s="216">
        <f>ROUND(I462*H462,2)</f>
        <v>0</v>
      </c>
      <c r="BL462" s="17" t="s">
        <v>168</v>
      </c>
      <c r="BM462" s="215" t="s">
        <v>403</v>
      </c>
    </row>
    <row r="463" s="2" customFormat="1">
      <c r="A463" s="38"/>
      <c r="B463" s="39"/>
      <c r="C463" s="40"/>
      <c r="D463" s="217" t="s">
        <v>171</v>
      </c>
      <c r="E463" s="40"/>
      <c r="F463" s="218" t="s">
        <v>404</v>
      </c>
      <c r="G463" s="40"/>
      <c r="H463" s="40"/>
      <c r="I463" s="219"/>
      <c r="J463" s="40"/>
      <c r="K463" s="40"/>
      <c r="L463" s="44"/>
      <c r="M463" s="220"/>
      <c r="N463" s="221"/>
      <c r="O463" s="84"/>
      <c r="P463" s="84"/>
      <c r="Q463" s="84"/>
      <c r="R463" s="84"/>
      <c r="S463" s="84"/>
      <c r="T463" s="85"/>
      <c r="U463" s="38"/>
      <c r="V463" s="38"/>
      <c r="W463" s="38"/>
      <c r="X463" s="38"/>
      <c r="Y463" s="38"/>
      <c r="Z463" s="38"/>
      <c r="AA463" s="38"/>
      <c r="AB463" s="38"/>
      <c r="AC463" s="38"/>
      <c r="AD463" s="38"/>
      <c r="AE463" s="38"/>
      <c r="AT463" s="17" t="s">
        <v>171</v>
      </c>
      <c r="AU463" s="17" t="s">
        <v>169</v>
      </c>
    </row>
    <row r="464" s="13" customFormat="1">
      <c r="A464" s="13"/>
      <c r="B464" s="222"/>
      <c r="C464" s="223"/>
      <c r="D464" s="217" t="s">
        <v>173</v>
      </c>
      <c r="E464" s="224" t="s">
        <v>19</v>
      </c>
      <c r="F464" s="225" t="s">
        <v>229</v>
      </c>
      <c r="G464" s="223"/>
      <c r="H464" s="224" t="s">
        <v>19</v>
      </c>
      <c r="I464" s="226"/>
      <c r="J464" s="223"/>
      <c r="K464" s="223"/>
      <c r="L464" s="227"/>
      <c r="M464" s="228"/>
      <c r="N464" s="229"/>
      <c r="O464" s="229"/>
      <c r="P464" s="229"/>
      <c r="Q464" s="229"/>
      <c r="R464" s="229"/>
      <c r="S464" s="229"/>
      <c r="T464" s="230"/>
      <c r="U464" s="13"/>
      <c r="V464" s="13"/>
      <c r="W464" s="13"/>
      <c r="X464" s="13"/>
      <c r="Y464" s="13"/>
      <c r="Z464" s="13"/>
      <c r="AA464" s="13"/>
      <c r="AB464" s="13"/>
      <c r="AC464" s="13"/>
      <c r="AD464" s="13"/>
      <c r="AE464" s="13"/>
      <c r="AT464" s="231" t="s">
        <v>173</v>
      </c>
      <c r="AU464" s="231" t="s">
        <v>169</v>
      </c>
      <c r="AV464" s="13" t="s">
        <v>80</v>
      </c>
      <c r="AW464" s="13" t="s">
        <v>33</v>
      </c>
      <c r="AX464" s="13" t="s">
        <v>72</v>
      </c>
      <c r="AY464" s="231" t="s">
        <v>159</v>
      </c>
    </row>
    <row r="465" s="14" customFormat="1">
      <c r="A465" s="14"/>
      <c r="B465" s="232"/>
      <c r="C465" s="233"/>
      <c r="D465" s="217" t="s">
        <v>173</v>
      </c>
      <c r="E465" s="234" t="s">
        <v>19</v>
      </c>
      <c r="F465" s="235" t="s">
        <v>405</v>
      </c>
      <c r="G465" s="233"/>
      <c r="H465" s="236">
        <v>20.899999999999999</v>
      </c>
      <c r="I465" s="237"/>
      <c r="J465" s="233"/>
      <c r="K465" s="233"/>
      <c r="L465" s="238"/>
      <c r="M465" s="239"/>
      <c r="N465" s="240"/>
      <c r="O465" s="240"/>
      <c r="P465" s="240"/>
      <c r="Q465" s="240"/>
      <c r="R465" s="240"/>
      <c r="S465" s="240"/>
      <c r="T465" s="241"/>
      <c r="U465" s="14"/>
      <c r="V465" s="14"/>
      <c r="W465" s="14"/>
      <c r="X465" s="14"/>
      <c r="Y465" s="14"/>
      <c r="Z465" s="14"/>
      <c r="AA465" s="14"/>
      <c r="AB465" s="14"/>
      <c r="AC465" s="14"/>
      <c r="AD465" s="14"/>
      <c r="AE465" s="14"/>
      <c r="AT465" s="242" t="s">
        <v>173</v>
      </c>
      <c r="AU465" s="242" t="s">
        <v>169</v>
      </c>
      <c r="AV465" s="14" t="s">
        <v>169</v>
      </c>
      <c r="AW465" s="14" t="s">
        <v>33</v>
      </c>
      <c r="AX465" s="14" t="s">
        <v>72</v>
      </c>
      <c r="AY465" s="242" t="s">
        <v>159</v>
      </c>
    </row>
    <row r="466" s="13" customFormat="1">
      <c r="A466" s="13"/>
      <c r="B466" s="222"/>
      <c r="C466" s="223"/>
      <c r="D466" s="217" t="s">
        <v>173</v>
      </c>
      <c r="E466" s="224" t="s">
        <v>19</v>
      </c>
      <c r="F466" s="225" t="s">
        <v>232</v>
      </c>
      <c r="G466" s="223"/>
      <c r="H466" s="224" t="s">
        <v>19</v>
      </c>
      <c r="I466" s="226"/>
      <c r="J466" s="223"/>
      <c r="K466" s="223"/>
      <c r="L466" s="227"/>
      <c r="M466" s="228"/>
      <c r="N466" s="229"/>
      <c r="O466" s="229"/>
      <c r="P466" s="229"/>
      <c r="Q466" s="229"/>
      <c r="R466" s="229"/>
      <c r="S466" s="229"/>
      <c r="T466" s="230"/>
      <c r="U466" s="13"/>
      <c r="V466" s="13"/>
      <c r="W466" s="13"/>
      <c r="X466" s="13"/>
      <c r="Y466" s="13"/>
      <c r="Z466" s="13"/>
      <c r="AA466" s="13"/>
      <c r="AB466" s="13"/>
      <c r="AC466" s="13"/>
      <c r="AD466" s="13"/>
      <c r="AE466" s="13"/>
      <c r="AT466" s="231" t="s">
        <v>173</v>
      </c>
      <c r="AU466" s="231" t="s">
        <v>169</v>
      </c>
      <c r="AV466" s="13" t="s">
        <v>80</v>
      </c>
      <c r="AW466" s="13" t="s">
        <v>33</v>
      </c>
      <c r="AX466" s="13" t="s">
        <v>72</v>
      </c>
      <c r="AY466" s="231" t="s">
        <v>159</v>
      </c>
    </row>
    <row r="467" s="14" customFormat="1">
      <c r="A467" s="14"/>
      <c r="B467" s="232"/>
      <c r="C467" s="233"/>
      <c r="D467" s="217" t="s">
        <v>173</v>
      </c>
      <c r="E467" s="234" t="s">
        <v>19</v>
      </c>
      <c r="F467" s="235" t="s">
        <v>327</v>
      </c>
      <c r="G467" s="233"/>
      <c r="H467" s="236">
        <v>19</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173</v>
      </c>
      <c r="AU467" s="242" t="s">
        <v>169</v>
      </c>
      <c r="AV467" s="14" t="s">
        <v>169</v>
      </c>
      <c r="AW467" s="14" t="s">
        <v>33</v>
      </c>
      <c r="AX467" s="14" t="s">
        <v>72</v>
      </c>
      <c r="AY467" s="242" t="s">
        <v>159</v>
      </c>
    </row>
    <row r="468" s="13" customFormat="1">
      <c r="A468" s="13"/>
      <c r="B468" s="222"/>
      <c r="C468" s="223"/>
      <c r="D468" s="217" t="s">
        <v>173</v>
      </c>
      <c r="E468" s="224" t="s">
        <v>19</v>
      </c>
      <c r="F468" s="225" t="s">
        <v>263</v>
      </c>
      <c r="G468" s="223"/>
      <c r="H468" s="224" t="s">
        <v>19</v>
      </c>
      <c r="I468" s="226"/>
      <c r="J468" s="223"/>
      <c r="K468" s="223"/>
      <c r="L468" s="227"/>
      <c r="M468" s="228"/>
      <c r="N468" s="229"/>
      <c r="O468" s="229"/>
      <c r="P468" s="229"/>
      <c r="Q468" s="229"/>
      <c r="R468" s="229"/>
      <c r="S468" s="229"/>
      <c r="T468" s="230"/>
      <c r="U468" s="13"/>
      <c r="V468" s="13"/>
      <c r="W468" s="13"/>
      <c r="X468" s="13"/>
      <c r="Y468" s="13"/>
      <c r="Z468" s="13"/>
      <c r="AA468" s="13"/>
      <c r="AB468" s="13"/>
      <c r="AC468" s="13"/>
      <c r="AD468" s="13"/>
      <c r="AE468" s="13"/>
      <c r="AT468" s="231" t="s">
        <v>173</v>
      </c>
      <c r="AU468" s="231" t="s">
        <v>169</v>
      </c>
      <c r="AV468" s="13" t="s">
        <v>80</v>
      </c>
      <c r="AW468" s="13" t="s">
        <v>33</v>
      </c>
      <c r="AX468" s="13" t="s">
        <v>72</v>
      </c>
      <c r="AY468" s="231" t="s">
        <v>159</v>
      </c>
    </row>
    <row r="469" s="14" customFormat="1">
      <c r="A469" s="14"/>
      <c r="B469" s="232"/>
      <c r="C469" s="233"/>
      <c r="D469" s="217" t="s">
        <v>173</v>
      </c>
      <c r="E469" s="234" t="s">
        <v>19</v>
      </c>
      <c r="F469" s="235" t="s">
        <v>162</v>
      </c>
      <c r="G469" s="233"/>
      <c r="H469" s="236">
        <v>3</v>
      </c>
      <c r="I469" s="237"/>
      <c r="J469" s="233"/>
      <c r="K469" s="233"/>
      <c r="L469" s="238"/>
      <c r="M469" s="239"/>
      <c r="N469" s="240"/>
      <c r="O469" s="240"/>
      <c r="P469" s="240"/>
      <c r="Q469" s="240"/>
      <c r="R469" s="240"/>
      <c r="S469" s="240"/>
      <c r="T469" s="241"/>
      <c r="U469" s="14"/>
      <c r="V469" s="14"/>
      <c r="W469" s="14"/>
      <c r="X469" s="14"/>
      <c r="Y469" s="14"/>
      <c r="Z469" s="14"/>
      <c r="AA469" s="14"/>
      <c r="AB469" s="14"/>
      <c r="AC469" s="14"/>
      <c r="AD469" s="14"/>
      <c r="AE469" s="14"/>
      <c r="AT469" s="242" t="s">
        <v>173</v>
      </c>
      <c r="AU469" s="242" t="s">
        <v>169</v>
      </c>
      <c r="AV469" s="14" t="s">
        <v>169</v>
      </c>
      <c r="AW469" s="14" t="s">
        <v>33</v>
      </c>
      <c r="AX469" s="14" t="s">
        <v>72</v>
      </c>
      <c r="AY469" s="242" t="s">
        <v>159</v>
      </c>
    </row>
    <row r="470" s="15" customFormat="1">
      <c r="A470" s="15"/>
      <c r="B470" s="243"/>
      <c r="C470" s="244"/>
      <c r="D470" s="217" t="s">
        <v>173</v>
      </c>
      <c r="E470" s="245" t="s">
        <v>19</v>
      </c>
      <c r="F470" s="246" t="s">
        <v>177</v>
      </c>
      <c r="G470" s="244"/>
      <c r="H470" s="247">
        <v>42.899999999999999</v>
      </c>
      <c r="I470" s="248"/>
      <c r="J470" s="244"/>
      <c r="K470" s="244"/>
      <c r="L470" s="249"/>
      <c r="M470" s="250"/>
      <c r="N470" s="251"/>
      <c r="O470" s="251"/>
      <c r="P470" s="251"/>
      <c r="Q470" s="251"/>
      <c r="R470" s="251"/>
      <c r="S470" s="251"/>
      <c r="T470" s="252"/>
      <c r="U470" s="15"/>
      <c r="V470" s="15"/>
      <c r="W470" s="15"/>
      <c r="X470" s="15"/>
      <c r="Y470" s="15"/>
      <c r="Z470" s="15"/>
      <c r="AA470" s="15"/>
      <c r="AB470" s="15"/>
      <c r="AC470" s="15"/>
      <c r="AD470" s="15"/>
      <c r="AE470" s="15"/>
      <c r="AT470" s="253" t="s">
        <v>173</v>
      </c>
      <c r="AU470" s="253" t="s">
        <v>169</v>
      </c>
      <c r="AV470" s="15" t="s">
        <v>168</v>
      </c>
      <c r="AW470" s="15" t="s">
        <v>33</v>
      </c>
      <c r="AX470" s="15" t="s">
        <v>80</v>
      </c>
      <c r="AY470" s="253" t="s">
        <v>159</v>
      </c>
    </row>
    <row r="471" s="2" customFormat="1" ht="24.15" customHeight="1">
      <c r="A471" s="38"/>
      <c r="B471" s="39"/>
      <c r="C471" s="254" t="s">
        <v>406</v>
      </c>
      <c r="D471" s="254" t="s">
        <v>206</v>
      </c>
      <c r="E471" s="255" t="s">
        <v>407</v>
      </c>
      <c r="F471" s="256" t="s">
        <v>408</v>
      </c>
      <c r="G471" s="257" t="s">
        <v>278</v>
      </c>
      <c r="H471" s="258">
        <v>44.186999999999998</v>
      </c>
      <c r="I471" s="259"/>
      <c r="J471" s="260">
        <f>ROUND(I471*H471,2)</f>
        <v>0</v>
      </c>
      <c r="K471" s="256" t="s">
        <v>167</v>
      </c>
      <c r="L471" s="261"/>
      <c r="M471" s="262" t="s">
        <v>19</v>
      </c>
      <c r="N471" s="263" t="s">
        <v>44</v>
      </c>
      <c r="O471" s="84"/>
      <c r="P471" s="213">
        <f>O471*H471</f>
        <v>0</v>
      </c>
      <c r="Q471" s="213">
        <v>0.00059999999999999995</v>
      </c>
      <c r="R471" s="213">
        <f>Q471*H471</f>
        <v>0.026512199999999996</v>
      </c>
      <c r="S471" s="213">
        <v>0</v>
      </c>
      <c r="T471" s="214">
        <f>S471*H471</f>
        <v>0</v>
      </c>
      <c r="U471" s="38"/>
      <c r="V471" s="38"/>
      <c r="W471" s="38"/>
      <c r="X471" s="38"/>
      <c r="Y471" s="38"/>
      <c r="Z471" s="38"/>
      <c r="AA471" s="38"/>
      <c r="AB471" s="38"/>
      <c r="AC471" s="38"/>
      <c r="AD471" s="38"/>
      <c r="AE471" s="38"/>
      <c r="AR471" s="215" t="s">
        <v>205</v>
      </c>
      <c r="AT471" s="215" t="s">
        <v>206</v>
      </c>
      <c r="AU471" s="215" t="s">
        <v>169</v>
      </c>
      <c r="AY471" s="17" t="s">
        <v>159</v>
      </c>
      <c r="BE471" s="216">
        <f>IF(N471="základní",J471,0)</f>
        <v>0</v>
      </c>
      <c r="BF471" s="216">
        <f>IF(N471="snížená",J471,0)</f>
        <v>0</v>
      </c>
      <c r="BG471" s="216">
        <f>IF(N471="zákl. přenesená",J471,0)</f>
        <v>0</v>
      </c>
      <c r="BH471" s="216">
        <f>IF(N471="sníž. přenesená",J471,0)</f>
        <v>0</v>
      </c>
      <c r="BI471" s="216">
        <f>IF(N471="nulová",J471,0)</f>
        <v>0</v>
      </c>
      <c r="BJ471" s="17" t="s">
        <v>169</v>
      </c>
      <c r="BK471" s="216">
        <f>ROUND(I471*H471,2)</f>
        <v>0</v>
      </c>
      <c r="BL471" s="17" t="s">
        <v>168</v>
      </c>
      <c r="BM471" s="215" t="s">
        <v>409</v>
      </c>
    </row>
    <row r="472" s="14" customFormat="1">
      <c r="A472" s="14"/>
      <c r="B472" s="232"/>
      <c r="C472" s="233"/>
      <c r="D472" s="217" t="s">
        <v>173</v>
      </c>
      <c r="E472" s="233"/>
      <c r="F472" s="235" t="s">
        <v>410</v>
      </c>
      <c r="G472" s="233"/>
      <c r="H472" s="236">
        <v>44.186999999999998</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173</v>
      </c>
      <c r="AU472" s="242" t="s">
        <v>169</v>
      </c>
      <c r="AV472" s="14" t="s">
        <v>169</v>
      </c>
      <c r="AW472" s="14" t="s">
        <v>4</v>
      </c>
      <c r="AX472" s="14" t="s">
        <v>80</v>
      </c>
      <c r="AY472" s="242" t="s">
        <v>159</v>
      </c>
    </row>
    <row r="473" s="2" customFormat="1" ht="24.15" customHeight="1">
      <c r="A473" s="38"/>
      <c r="B473" s="39"/>
      <c r="C473" s="204" t="s">
        <v>264</v>
      </c>
      <c r="D473" s="204" t="s">
        <v>163</v>
      </c>
      <c r="E473" s="205" t="s">
        <v>411</v>
      </c>
      <c r="F473" s="206" t="s">
        <v>412</v>
      </c>
      <c r="G473" s="207" t="s">
        <v>278</v>
      </c>
      <c r="H473" s="208">
        <v>224</v>
      </c>
      <c r="I473" s="209"/>
      <c r="J473" s="210">
        <f>ROUND(I473*H473,2)</f>
        <v>0</v>
      </c>
      <c r="K473" s="206" t="s">
        <v>167</v>
      </c>
      <c r="L473" s="44"/>
      <c r="M473" s="211" t="s">
        <v>19</v>
      </c>
      <c r="N473" s="212" t="s">
        <v>44</v>
      </c>
      <c r="O473" s="84"/>
      <c r="P473" s="213">
        <f>O473*H473</f>
        <v>0</v>
      </c>
      <c r="Q473" s="213">
        <v>0</v>
      </c>
      <c r="R473" s="213">
        <f>Q473*H473</f>
        <v>0</v>
      </c>
      <c r="S473" s="213">
        <v>0</v>
      </c>
      <c r="T473" s="214">
        <f>S473*H473</f>
        <v>0</v>
      </c>
      <c r="U473" s="38"/>
      <c r="V473" s="38"/>
      <c r="W473" s="38"/>
      <c r="X473" s="38"/>
      <c r="Y473" s="38"/>
      <c r="Z473" s="38"/>
      <c r="AA473" s="38"/>
      <c r="AB473" s="38"/>
      <c r="AC473" s="38"/>
      <c r="AD473" s="38"/>
      <c r="AE473" s="38"/>
      <c r="AR473" s="215" t="s">
        <v>168</v>
      </c>
      <c r="AT473" s="215" t="s">
        <v>163</v>
      </c>
      <c r="AU473" s="215" t="s">
        <v>169</v>
      </c>
      <c r="AY473" s="17" t="s">
        <v>159</v>
      </c>
      <c r="BE473" s="216">
        <f>IF(N473="základní",J473,0)</f>
        <v>0</v>
      </c>
      <c r="BF473" s="216">
        <f>IF(N473="snížená",J473,0)</f>
        <v>0</v>
      </c>
      <c r="BG473" s="216">
        <f>IF(N473="zákl. přenesená",J473,0)</f>
        <v>0</v>
      </c>
      <c r="BH473" s="216">
        <f>IF(N473="sníž. přenesená",J473,0)</f>
        <v>0</v>
      </c>
      <c r="BI473" s="216">
        <f>IF(N473="nulová",J473,0)</f>
        <v>0</v>
      </c>
      <c r="BJ473" s="17" t="s">
        <v>169</v>
      </c>
      <c r="BK473" s="216">
        <f>ROUND(I473*H473,2)</f>
        <v>0</v>
      </c>
      <c r="BL473" s="17" t="s">
        <v>168</v>
      </c>
      <c r="BM473" s="215" t="s">
        <v>413</v>
      </c>
    </row>
    <row r="474" s="2" customFormat="1">
      <c r="A474" s="38"/>
      <c r="B474" s="39"/>
      <c r="C474" s="40"/>
      <c r="D474" s="217" t="s">
        <v>171</v>
      </c>
      <c r="E474" s="40"/>
      <c r="F474" s="218" t="s">
        <v>404</v>
      </c>
      <c r="G474" s="40"/>
      <c r="H474" s="40"/>
      <c r="I474" s="219"/>
      <c r="J474" s="40"/>
      <c r="K474" s="40"/>
      <c r="L474" s="44"/>
      <c r="M474" s="220"/>
      <c r="N474" s="221"/>
      <c r="O474" s="84"/>
      <c r="P474" s="84"/>
      <c r="Q474" s="84"/>
      <c r="R474" s="84"/>
      <c r="S474" s="84"/>
      <c r="T474" s="85"/>
      <c r="U474" s="38"/>
      <c r="V474" s="38"/>
      <c r="W474" s="38"/>
      <c r="X474" s="38"/>
      <c r="Y474" s="38"/>
      <c r="Z474" s="38"/>
      <c r="AA474" s="38"/>
      <c r="AB474" s="38"/>
      <c r="AC474" s="38"/>
      <c r="AD474" s="38"/>
      <c r="AE474" s="38"/>
      <c r="AT474" s="17" t="s">
        <v>171</v>
      </c>
      <c r="AU474" s="17" t="s">
        <v>169</v>
      </c>
    </row>
    <row r="475" s="13" customFormat="1">
      <c r="A475" s="13"/>
      <c r="B475" s="222"/>
      <c r="C475" s="223"/>
      <c r="D475" s="217" t="s">
        <v>173</v>
      </c>
      <c r="E475" s="224" t="s">
        <v>19</v>
      </c>
      <c r="F475" s="225" t="s">
        <v>414</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173</v>
      </c>
      <c r="AU475" s="231" t="s">
        <v>169</v>
      </c>
      <c r="AV475" s="13" t="s">
        <v>80</v>
      </c>
      <c r="AW475" s="13" t="s">
        <v>33</v>
      </c>
      <c r="AX475" s="13" t="s">
        <v>72</v>
      </c>
      <c r="AY475" s="231" t="s">
        <v>159</v>
      </c>
    </row>
    <row r="476" s="14" customFormat="1">
      <c r="A476" s="14"/>
      <c r="B476" s="232"/>
      <c r="C476" s="233"/>
      <c r="D476" s="217" t="s">
        <v>173</v>
      </c>
      <c r="E476" s="234" t="s">
        <v>19</v>
      </c>
      <c r="F476" s="235" t="s">
        <v>415</v>
      </c>
      <c r="G476" s="233"/>
      <c r="H476" s="236">
        <v>64</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173</v>
      </c>
      <c r="AU476" s="242" t="s">
        <v>169</v>
      </c>
      <c r="AV476" s="14" t="s">
        <v>169</v>
      </c>
      <c r="AW476" s="14" t="s">
        <v>33</v>
      </c>
      <c r="AX476" s="14" t="s">
        <v>72</v>
      </c>
      <c r="AY476" s="242" t="s">
        <v>159</v>
      </c>
    </row>
    <row r="477" s="13" customFormat="1">
      <c r="A477" s="13"/>
      <c r="B477" s="222"/>
      <c r="C477" s="223"/>
      <c r="D477" s="217" t="s">
        <v>173</v>
      </c>
      <c r="E477" s="224" t="s">
        <v>19</v>
      </c>
      <c r="F477" s="225" t="s">
        <v>416</v>
      </c>
      <c r="G477" s="223"/>
      <c r="H477" s="224" t="s">
        <v>19</v>
      </c>
      <c r="I477" s="226"/>
      <c r="J477" s="223"/>
      <c r="K477" s="223"/>
      <c r="L477" s="227"/>
      <c r="M477" s="228"/>
      <c r="N477" s="229"/>
      <c r="O477" s="229"/>
      <c r="P477" s="229"/>
      <c r="Q477" s="229"/>
      <c r="R477" s="229"/>
      <c r="S477" s="229"/>
      <c r="T477" s="230"/>
      <c r="U477" s="13"/>
      <c r="V477" s="13"/>
      <c r="W477" s="13"/>
      <c r="X477" s="13"/>
      <c r="Y477" s="13"/>
      <c r="Z477" s="13"/>
      <c r="AA477" s="13"/>
      <c r="AB477" s="13"/>
      <c r="AC477" s="13"/>
      <c r="AD477" s="13"/>
      <c r="AE477" s="13"/>
      <c r="AT477" s="231" t="s">
        <v>173</v>
      </c>
      <c r="AU477" s="231" t="s">
        <v>169</v>
      </c>
      <c r="AV477" s="13" t="s">
        <v>80</v>
      </c>
      <c r="AW477" s="13" t="s">
        <v>33</v>
      </c>
      <c r="AX477" s="13" t="s">
        <v>72</v>
      </c>
      <c r="AY477" s="231" t="s">
        <v>159</v>
      </c>
    </row>
    <row r="478" s="14" customFormat="1">
      <c r="A478" s="14"/>
      <c r="B478" s="232"/>
      <c r="C478" s="233"/>
      <c r="D478" s="217" t="s">
        <v>173</v>
      </c>
      <c r="E478" s="234" t="s">
        <v>19</v>
      </c>
      <c r="F478" s="235" t="s">
        <v>417</v>
      </c>
      <c r="G478" s="233"/>
      <c r="H478" s="236">
        <v>47</v>
      </c>
      <c r="I478" s="237"/>
      <c r="J478" s="233"/>
      <c r="K478" s="233"/>
      <c r="L478" s="238"/>
      <c r="M478" s="239"/>
      <c r="N478" s="240"/>
      <c r="O478" s="240"/>
      <c r="P478" s="240"/>
      <c r="Q478" s="240"/>
      <c r="R478" s="240"/>
      <c r="S478" s="240"/>
      <c r="T478" s="241"/>
      <c r="U478" s="14"/>
      <c r="V478" s="14"/>
      <c r="W478" s="14"/>
      <c r="X478" s="14"/>
      <c r="Y478" s="14"/>
      <c r="Z478" s="14"/>
      <c r="AA478" s="14"/>
      <c r="AB478" s="14"/>
      <c r="AC478" s="14"/>
      <c r="AD478" s="14"/>
      <c r="AE478" s="14"/>
      <c r="AT478" s="242" t="s">
        <v>173</v>
      </c>
      <c r="AU478" s="242" t="s">
        <v>169</v>
      </c>
      <c r="AV478" s="14" t="s">
        <v>169</v>
      </c>
      <c r="AW478" s="14" t="s">
        <v>33</v>
      </c>
      <c r="AX478" s="14" t="s">
        <v>72</v>
      </c>
      <c r="AY478" s="242" t="s">
        <v>159</v>
      </c>
    </row>
    <row r="479" s="13" customFormat="1">
      <c r="A479" s="13"/>
      <c r="B479" s="222"/>
      <c r="C479" s="223"/>
      <c r="D479" s="217" t="s">
        <v>173</v>
      </c>
      <c r="E479" s="224" t="s">
        <v>19</v>
      </c>
      <c r="F479" s="225" t="s">
        <v>238</v>
      </c>
      <c r="G479" s="223"/>
      <c r="H479" s="224" t="s">
        <v>19</v>
      </c>
      <c r="I479" s="226"/>
      <c r="J479" s="223"/>
      <c r="K479" s="223"/>
      <c r="L479" s="227"/>
      <c r="M479" s="228"/>
      <c r="N479" s="229"/>
      <c r="O479" s="229"/>
      <c r="P479" s="229"/>
      <c r="Q479" s="229"/>
      <c r="R479" s="229"/>
      <c r="S479" s="229"/>
      <c r="T479" s="230"/>
      <c r="U479" s="13"/>
      <c r="V479" s="13"/>
      <c r="W479" s="13"/>
      <c r="X479" s="13"/>
      <c r="Y479" s="13"/>
      <c r="Z479" s="13"/>
      <c r="AA479" s="13"/>
      <c r="AB479" s="13"/>
      <c r="AC479" s="13"/>
      <c r="AD479" s="13"/>
      <c r="AE479" s="13"/>
      <c r="AT479" s="231" t="s">
        <v>173</v>
      </c>
      <c r="AU479" s="231" t="s">
        <v>169</v>
      </c>
      <c r="AV479" s="13" t="s">
        <v>80</v>
      </c>
      <c r="AW479" s="13" t="s">
        <v>33</v>
      </c>
      <c r="AX479" s="13" t="s">
        <v>72</v>
      </c>
      <c r="AY479" s="231" t="s">
        <v>159</v>
      </c>
    </row>
    <row r="480" s="14" customFormat="1">
      <c r="A480" s="14"/>
      <c r="B480" s="232"/>
      <c r="C480" s="233"/>
      <c r="D480" s="217" t="s">
        <v>173</v>
      </c>
      <c r="E480" s="234" t="s">
        <v>19</v>
      </c>
      <c r="F480" s="235" t="s">
        <v>418</v>
      </c>
      <c r="G480" s="233"/>
      <c r="H480" s="236">
        <v>36</v>
      </c>
      <c r="I480" s="237"/>
      <c r="J480" s="233"/>
      <c r="K480" s="233"/>
      <c r="L480" s="238"/>
      <c r="M480" s="239"/>
      <c r="N480" s="240"/>
      <c r="O480" s="240"/>
      <c r="P480" s="240"/>
      <c r="Q480" s="240"/>
      <c r="R480" s="240"/>
      <c r="S480" s="240"/>
      <c r="T480" s="241"/>
      <c r="U480" s="14"/>
      <c r="V480" s="14"/>
      <c r="W480" s="14"/>
      <c r="X480" s="14"/>
      <c r="Y480" s="14"/>
      <c r="Z480" s="14"/>
      <c r="AA480" s="14"/>
      <c r="AB480" s="14"/>
      <c r="AC480" s="14"/>
      <c r="AD480" s="14"/>
      <c r="AE480" s="14"/>
      <c r="AT480" s="242" t="s">
        <v>173</v>
      </c>
      <c r="AU480" s="242" t="s">
        <v>169</v>
      </c>
      <c r="AV480" s="14" t="s">
        <v>169</v>
      </c>
      <c r="AW480" s="14" t="s">
        <v>33</v>
      </c>
      <c r="AX480" s="14" t="s">
        <v>72</v>
      </c>
      <c r="AY480" s="242" t="s">
        <v>159</v>
      </c>
    </row>
    <row r="481" s="14" customFormat="1">
      <c r="A481" s="14"/>
      <c r="B481" s="232"/>
      <c r="C481" s="233"/>
      <c r="D481" s="217" t="s">
        <v>173</v>
      </c>
      <c r="E481" s="234" t="s">
        <v>19</v>
      </c>
      <c r="F481" s="235" t="s">
        <v>419</v>
      </c>
      <c r="G481" s="233"/>
      <c r="H481" s="236">
        <v>18</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173</v>
      </c>
      <c r="AU481" s="242" t="s">
        <v>169</v>
      </c>
      <c r="AV481" s="14" t="s">
        <v>169</v>
      </c>
      <c r="AW481" s="14" t="s">
        <v>33</v>
      </c>
      <c r="AX481" s="14" t="s">
        <v>72</v>
      </c>
      <c r="AY481" s="242" t="s">
        <v>159</v>
      </c>
    </row>
    <row r="482" s="14" customFormat="1">
      <c r="A482" s="14"/>
      <c r="B482" s="232"/>
      <c r="C482" s="233"/>
      <c r="D482" s="217" t="s">
        <v>173</v>
      </c>
      <c r="E482" s="234" t="s">
        <v>19</v>
      </c>
      <c r="F482" s="235" t="s">
        <v>420</v>
      </c>
      <c r="G482" s="233"/>
      <c r="H482" s="236">
        <v>6</v>
      </c>
      <c r="I482" s="237"/>
      <c r="J482" s="233"/>
      <c r="K482" s="233"/>
      <c r="L482" s="238"/>
      <c r="M482" s="239"/>
      <c r="N482" s="240"/>
      <c r="O482" s="240"/>
      <c r="P482" s="240"/>
      <c r="Q482" s="240"/>
      <c r="R482" s="240"/>
      <c r="S482" s="240"/>
      <c r="T482" s="241"/>
      <c r="U482" s="14"/>
      <c r="V482" s="14"/>
      <c r="W482" s="14"/>
      <c r="X482" s="14"/>
      <c r="Y482" s="14"/>
      <c r="Z482" s="14"/>
      <c r="AA482" s="14"/>
      <c r="AB482" s="14"/>
      <c r="AC482" s="14"/>
      <c r="AD482" s="14"/>
      <c r="AE482" s="14"/>
      <c r="AT482" s="242" t="s">
        <v>173</v>
      </c>
      <c r="AU482" s="242" t="s">
        <v>169</v>
      </c>
      <c r="AV482" s="14" t="s">
        <v>169</v>
      </c>
      <c r="AW482" s="14" t="s">
        <v>33</v>
      </c>
      <c r="AX482" s="14" t="s">
        <v>72</v>
      </c>
      <c r="AY482" s="242" t="s">
        <v>159</v>
      </c>
    </row>
    <row r="483" s="14" customFormat="1">
      <c r="A483" s="14"/>
      <c r="B483" s="232"/>
      <c r="C483" s="233"/>
      <c r="D483" s="217" t="s">
        <v>173</v>
      </c>
      <c r="E483" s="234" t="s">
        <v>19</v>
      </c>
      <c r="F483" s="235" t="s">
        <v>421</v>
      </c>
      <c r="G483" s="233"/>
      <c r="H483" s="236">
        <v>3.2000000000000002</v>
      </c>
      <c r="I483" s="237"/>
      <c r="J483" s="233"/>
      <c r="K483" s="233"/>
      <c r="L483" s="238"/>
      <c r="M483" s="239"/>
      <c r="N483" s="240"/>
      <c r="O483" s="240"/>
      <c r="P483" s="240"/>
      <c r="Q483" s="240"/>
      <c r="R483" s="240"/>
      <c r="S483" s="240"/>
      <c r="T483" s="241"/>
      <c r="U483" s="14"/>
      <c r="V483" s="14"/>
      <c r="W483" s="14"/>
      <c r="X483" s="14"/>
      <c r="Y483" s="14"/>
      <c r="Z483" s="14"/>
      <c r="AA483" s="14"/>
      <c r="AB483" s="14"/>
      <c r="AC483" s="14"/>
      <c r="AD483" s="14"/>
      <c r="AE483" s="14"/>
      <c r="AT483" s="242" t="s">
        <v>173</v>
      </c>
      <c r="AU483" s="242" t="s">
        <v>169</v>
      </c>
      <c r="AV483" s="14" t="s">
        <v>169</v>
      </c>
      <c r="AW483" s="14" t="s">
        <v>33</v>
      </c>
      <c r="AX483" s="14" t="s">
        <v>72</v>
      </c>
      <c r="AY483" s="242" t="s">
        <v>159</v>
      </c>
    </row>
    <row r="484" s="14" customFormat="1">
      <c r="A484" s="14"/>
      <c r="B484" s="232"/>
      <c r="C484" s="233"/>
      <c r="D484" s="217" t="s">
        <v>173</v>
      </c>
      <c r="E484" s="234" t="s">
        <v>19</v>
      </c>
      <c r="F484" s="235" t="s">
        <v>422</v>
      </c>
      <c r="G484" s="233"/>
      <c r="H484" s="236">
        <v>4.5999999999999996</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173</v>
      </c>
      <c r="AU484" s="242" t="s">
        <v>169</v>
      </c>
      <c r="AV484" s="14" t="s">
        <v>169</v>
      </c>
      <c r="AW484" s="14" t="s">
        <v>33</v>
      </c>
      <c r="AX484" s="14" t="s">
        <v>72</v>
      </c>
      <c r="AY484" s="242" t="s">
        <v>159</v>
      </c>
    </row>
    <row r="485" s="14" customFormat="1">
      <c r="A485" s="14"/>
      <c r="B485" s="232"/>
      <c r="C485" s="233"/>
      <c r="D485" s="217" t="s">
        <v>173</v>
      </c>
      <c r="E485" s="234" t="s">
        <v>19</v>
      </c>
      <c r="F485" s="235" t="s">
        <v>423</v>
      </c>
      <c r="G485" s="233"/>
      <c r="H485" s="236">
        <v>2.2000000000000002</v>
      </c>
      <c r="I485" s="237"/>
      <c r="J485" s="233"/>
      <c r="K485" s="233"/>
      <c r="L485" s="238"/>
      <c r="M485" s="239"/>
      <c r="N485" s="240"/>
      <c r="O485" s="240"/>
      <c r="P485" s="240"/>
      <c r="Q485" s="240"/>
      <c r="R485" s="240"/>
      <c r="S485" s="240"/>
      <c r="T485" s="241"/>
      <c r="U485" s="14"/>
      <c r="V485" s="14"/>
      <c r="W485" s="14"/>
      <c r="X485" s="14"/>
      <c r="Y485" s="14"/>
      <c r="Z485" s="14"/>
      <c r="AA485" s="14"/>
      <c r="AB485" s="14"/>
      <c r="AC485" s="14"/>
      <c r="AD485" s="14"/>
      <c r="AE485" s="14"/>
      <c r="AT485" s="242" t="s">
        <v>173</v>
      </c>
      <c r="AU485" s="242" t="s">
        <v>169</v>
      </c>
      <c r="AV485" s="14" t="s">
        <v>169</v>
      </c>
      <c r="AW485" s="14" t="s">
        <v>33</v>
      </c>
      <c r="AX485" s="14" t="s">
        <v>72</v>
      </c>
      <c r="AY485" s="242" t="s">
        <v>159</v>
      </c>
    </row>
    <row r="486" s="13" customFormat="1">
      <c r="A486" s="13"/>
      <c r="B486" s="222"/>
      <c r="C486" s="223"/>
      <c r="D486" s="217" t="s">
        <v>173</v>
      </c>
      <c r="E486" s="224" t="s">
        <v>19</v>
      </c>
      <c r="F486" s="225" t="s">
        <v>259</v>
      </c>
      <c r="G486" s="223"/>
      <c r="H486" s="224" t="s">
        <v>19</v>
      </c>
      <c r="I486" s="226"/>
      <c r="J486" s="223"/>
      <c r="K486" s="223"/>
      <c r="L486" s="227"/>
      <c r="M486" s="228"/>
      <c r="N486" s="229"/>
      <c r="O486" s="229"/>
      <c r="P486" s="229"/>
      <c r="Q486" s="229"/>
      <c r="R486" s="229"/>
      <c r="S486" s="229"/>
      <c r="T486" s="230"/>
      <c r="U486" s="13"/>
      <c r="V486" s="13"/>
      <c r="W486" s="13"/>
      <c r="X486" s="13"/>
      <c r="Y486" s="13"/>
      <c r="Z486" s="13"/>
      <c r="AA486" s="13"/>
      <c r="AB486" s="13"/>
      <c r="AC486" s="13"/>
      <c r="AD486" s="13"/>
      <c r="AE486" s="13"/>
      <c r="AT486" s="231" t="s">
        <v>173</v>
      </c>
      <c r="AU486" s="231" t="s">
        <v>169</v>
      </c>
      <c r="AV486" s="13" t="s">
        <v>80</v>
      </c>
      <c r="AW486" s="13" t="s">
        <v>33</v>
      </c>
      <c r="AX486" s="13" t="s">
        <v>72</v>
      </c>
      <c r="AY486" s="231" t="s">
        <v>159</v>
      </c>
    </row>
    <row r="487" s="14" customFormat="1">
      <c r="A487" s="14"/>
      <c r="B487" s="232"/>
      <c r="C487" s="233"/>
      <c r="D487" s="217" t="s">
        <v>173</v>
      </c>
      <c r="E487" s="234" t="s">
        <v>19</v>
      </c>
      <c r="F487" s="235" t="s">
        <v>287</v>
      </c>
      <c r="G487" s="233"/>
      <c r="H487" s="236">
        <v>16.800000000000001</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173</v>
      </c>
      <c r="AU487" s="242" t="s">
        <v>169</v>
      </c>
      <c r="AV487" s="14" t="s">
        <v>169</v>
      </c>
      <c r="AW487" s="14" t="s">
        <v>33</v>
      </c>
      <c r="AX487" s="14" t="s">
        <v>72</v>
      </c>
      <c r="AY487" s="242" t="s">
        <v>159</v>
      </c>
    </row>
    <row r="488" s="14" customFormat="1">
      <c r="A488" s="14"/>
      <c r="B488" s="232"/>
      <c r="C488" s="233"/>
      <c r="D488" s="217" t="s">
        <v>173</v>
      </c>
      <c r="E488" s="234" t="s">
        <v>19</v>
      </c>
      <c r="F488" s="235" t="s">
        <v>288</v>
      </c>
      <c r="G488" s="233"/>
      <c r="H488" s="236">
        <v>16.199999999999999</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173</v>
      </c>
      <c r="AU488" s="242" t="s">
        <v>169</v>
      </c>
      <c r="AV488" s="14" t="s">
        <v>169</v>
      </c>
      <c r="AW488" s="14" t="s">
        <v>33</v>
      </c>
      <c r="AX488" s="14" t="s">
        <v>72</v>
      </c>
      <c r="AY488" s="242" t="s">
        <v>159</v>
      </c>
    </row>
    <row r="489" s="13" customFormat="1">
      <c r="A489" s="13"/>
      <c r="B489" s="222"/>
      <c r="C489" s="223"/>
      <c r="D489" s="217" t="s">
        <v>173</v>
      </c>
      <c r="E489" s="224" t="s">
        <v>19</v>
      </c>
      <c r="F489" s="225" t="s">
        <v>183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173</v>
      </c>
      <c r="AU489" s="231" t="s">
        <v>169</v>
      </c>
      <c r="AV489" s="13" t="s">
        <v>80</v>
      </c>
      <c r="AW489" s="13" t="s">
        <v>33</v>
      </c>
      <c r="AX489" s="13" t="s">
        <v>72</v>
      </c>
      <c r="AY489" s="231" t="s">
        <v>159</v>
      </c>
    </row>
    <row r="490" s="14" customFormat="1">
      <c r="A490" s="14"/>
      <c r="B490" s="232"/>
      <c r="C490" s="233"/>
      <c r="D490" s="217" t="s">
        <v>173</v>
      </c>
      <c r="E490" s="234" t="s">
        <v>19</v>
      </c>
      <c r="F490" s="235" t="s">
        <v>289</v>
      </c>
      <c r="G490" s="233"/>
      <c r="H490" s="236">
        <v>4.7999999999999998</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173</v>
      </c>
      <c r="AU490" s="242" t="s">
        <v>169</v>
      </c>
      <c r="AV490" s="14" t="s">
        <v>169</v>
      </c>
      <c r="AW490" s="14" t="s">
        <v>33</v>
      </c>
      <c r="AX490" s="14" t="s">
        <v>72</v>
      </c>
      <c r="AY490" s="242" t="s">
        <v>159</v>
      </c>
    </row>
    <row r="491" s="13" customFormat="1">
      <c r="A491" s="13"/>
      <c r="B491" s="222"/>
      <c r="C491" s="223"/>
      <c r="D491" s="217" t="s">
        <v>173</v>
      </c>
      <c r="E491" s="224" t="s">
        <v>19</v>
      </c>
      <c r="F491" s="225" t="s">
        <v>181</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173</v>
      </c>
      <c r="AU491" s="231" t="s">
        <v>169</v>
      </c>
      <c r="AV491" s="13" t="s">
        <v>80</v>
      </c>
      <c r="AW491" s="13" t="s">
        <v>33</v>
      </c>
      <c r="AX491" s="13" t="s">
        <v>72</v>
      </c>
      <c r="AY491" s="231" t="s">
        <v>159</v>
      </c>
    </row>
    <row r="492" s="14" customFormat="1">
      <c r="A492" s="14"/>
      <c r="B492" s="232"/>
      <c r="C492" s="233"/>
      <c r="D492" s="217" t="s">
        <v>173</v>
      </c>
      <c r="E492" s="234" t="s">
        <v>19</v>
      </c>
      <c r="F492" s="235" t="s">
        <v>386</v>
      </c>
      <c r="G492" s="233"/>
      <c r="H492" s="236">
        <v>5.2000000000000002</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173</v>
      </c>
      <c r="AU492" s="242" t="s">
        <v>169</v>
      </c>
      <c r="AV492" s="14" t="s">
        <v>169</v>
      </c>
      <c r="AW492" s="14" t="s">
        <v>33</v>
      </c>
      <c r="AX492" s="14" t="s">
        <v>72</v>
      </c>
      <c r="AY492" s="242" t="s">
        <v>159</v>
      </c>
    </row>
    <row r="493" s="15" customFormat="1">
      <c r="A493" s="15"/>
      <c r="B493" s="243"/>
      <c r="C493" s="244"/>
      <c r="D493" s="217" t="s">
        <v>173</v>
      </c>
      <c r="E493" s="245" t="s">
        <v>19</v>
      </c>
      <c r="F493" s="246" t="s">
        <v>177</v>
      </c>
      <c r="G493" s="244"/>
      <c r="H493" s="247">
        <v>223.99999999999997</v>
      </c>
      <c r="I493" s="248"/>
      <c r="J493" s="244"/>
      <c r="K493" s="244"/>
      <c r="L493" s="249"/>
      <c r="M493" s="250"/>
      <c r="N493" s="251"/>
      <c r="O493" s="251"/>
      <c r="P493" s="251"/>
      <c r="Q493" s="251"/>
      <c r="R493" s="251"/>
      <c r="S493" s="251"/>
      <c r="T493" s="252"/>
      <c r="U493" s="15"/>
      <c r="V493" s="15"/>
      <c r="W493" s="15"/>
      <c r="X493" s="15"/>
      <c r="Y493" s="15"/>
      <c r="Z493" s="15"/>
      <c r="AA493" s="15"/>
      <c r="AB493" s="15"/>
      <c r="AC493" s="15"/>
      <c r="AD493" s="15"/>
      <c r="AE493" s="15"/>
      <c r="AT493" s="253" t="s">
        <v>173</v>
      </c>
      <c r="AU493" s="253" t="s">
        <v>169</v>
      </c>
      <c r="AV493" s="15" t="s">
        <v>168</v>
      </c>
      <c r="AW493" s="15" t="s">
        <v>33</v>
      </c>
      <c r="AX493" s="15" t="s">
        <v>80</v>
      </c>
      <c r="AY493" s="253" t="s">
        <v>159</v>
      </c>
    </row>
    <row r="494" s="2" customFormat="1" ht="24.15" customHeight="1">
      <c r="A494" s="38"/>
      <c r="B494" s="39"/>
      <c r="C494" s="254" t="s">
        <v>424</v>
      </c>
      <c r="D494" s="254" t="s">
        <v>206</v>
      </c>
      <c r="E494" s="255" t="s">
        <v>425</v>
      </c>
      <c r="F494" s="256" t="s">
        <v>426</v>
      </c>
      <c r="G494" s="257" t="s">
        <v>278</v>
      </c>
      <c r="H494" s="258">
        <v>246.40000000000001</v>
      </c>
      <c r="I494" s="259"/>
      <c r="J494" s="260">
        <f>ROUND(I494*H494,2)</f>
        <v>0</v>
      </c>
      <c r="K494" s="256" t="s">
        <v>167</v>
      </c>
      <c r="L494" s="261"/>
      <c r="M494" s="262" t="s">
        <v>19</v>
      </c>
      <c r="N494" s="263" t="s">
        <v>44</v>
      </c>
      <c r="O494" s="84"/>
      <c r="P494" s="213">
        <f>O494*H494</f>
        <v>0</v>
      </c>
      <c r="Q494" s="213">
        <v>0.00012</v>
      </c>
      <c r="R494" s="213">
        <f>Q494*H494</f>
        <v>0.029568000000000001</v>
      </c>
      <c r="S494" s="213">
        <v>0</v>
      </c>
      <c r="T494" s="214">
        <f>S494*H494</f>
        <v>0</v>
      </c>
      <c r="U494" s="38"/>
      <c r="V494" s="38"/>
      <c r="W494" s="38"/>
      <c r="X494" s="38"/>
      <c r="Y494" s="38"/>
      <c r="Z494" s="38"/>
      <c r="AA494" s="38"/>
      <c r="AB494" s="38"/>
      <c r="AC494" s="38"/>
      <c r="AD494" s="38"/>
      <c r="AE494" s="38"/>
      <c r="AR494" s="215" t="s">
        <v>205</v>
      </c>
      <c r="AT494" s="215" t="s">
        <v>206</v>
      </c>
      <c r="AU494" s="215" t="s">
        <v>169</v>
      </c>
      <c r="AY494" s="17" t="s">
        <v>159</v>
      </c>
      <c r="BE494" s="216">
        <f>IF(N494="základní",J494,0)</f>
        <v>0</v>
      </c>
      <c r="BF494" s="216">
        <f>IF(N494="snížená",J494,0)</f>
        <v>0</v>
      </c>
      <c r="BG494" s="216">
        <f>IF(N494="zákl. přenesená",J494,0)</f>
        <v>0</v>
      </c>
      <c r="BH494" s="216">
        <f>IF(N494="sníž. přenesená",J494,0)</f>
        <v>0</v>
      </c>
      <c r="BI494" s="216">
        <f>IF(N494="nulová",J494,0)</f>
        <v>0</v>
      </c>
      <c r="BJ494" s="17" t="s">
        <v>169</v>
      </c>
      <c r="BK494" s="216">
        <f>ROUND(I494*H494,2)</f>
        <v>0</v>
      </c>
      <c r="BL494" s="17" t="s">
        <v>168</v>
      </c>
      <c r="BM494" s="215" t="s">
        <v>427</v>
      </c>
    </row>
    <row r="495" s="14" customFormat="1">
      <c r="A495" s="14"/>
      <c r="B495" s="232"/>
      <c r="C495" s="233"/>
      <c r="D495" s="217" t="s">
        <v>173</v>
      </c>
      <c r="E495" s="233"/>
      <c r="F495" s="235" t="s">
        <v>428</v>
      </c>
      <c r="G495" s="233"/>
      <c r="H495" s="236">
        <v>246.40000000000001</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173</v>
      </c>
      <c r="AU495" s="242" t="s">
        <v>169</v>
      </c>
      <c r="AV495" s="14" t="s">
        <v>169</v>
      </c>
      <c r="AW495" s="14" t="s">
        <v>4</v>
      </c>
      <c r="AX495" s="14" t="s">
        <v>80</v>
      </c>
      <c r="AY495" s="242" t="s">
        <v>159</v>
      </c>
    </row>
    <row r="496" s="2" customFormat="1" ht="24.15" customHeight="1">
      <c r="A496" s="38"/>
      <c r="B496" s="39"/>
      <c r="C496" s="204" t="s">
        <v>429</v>
      </c>
      <c r="D496" s="204" t="s">
        <v>163</v>
      </c>
      <c r="E496" s="205" t="s">
        <v>430</v>
      </c>
      <c r="F496" s="206" t="s">
        <v>431</v>
      </c>
      <c r="G496" s="207" t="s">
        <v>166</v>
      </c>
      <c r="H496" s="208">
        <v>9.4499999999999993</v>
      </c>
      <c r="I496" s="209"/>
      <c r="J496" s="210">
        <f>ROUND(I496*H496,2)</f>
        <v>0</v>
      </c>
      <c r="K496" s="206" t="s">
        <v>167</v>
      </c>
      <c r="L496" s="44"/>
      <c r="M496" s="211" t="s">
        <v>19</v>
      </c>
      <c r="N496" s="212" t="s">
        <v>44</v>
      </c>
      <c r="O496" s="84"/>
      <c r="P496" s="213">
        <f>O496*H496</f>
        <v>0</v>
      </c>
      <c r="Q496" s="213">
        <v>0.021000000000000001</v>
      </c>
      <c r="R496" s="213">
        <f>Q496*H496</f>
        <v>0.19844999999999999</v>
      </c>
      <c r="S496" s="213">
        <v>0</v>
      </c>
      <c r="T496" s="214">
        <f>S496*H496</f>
        <v>0</v>
      </c>
      <c r="U496" s="38"/>
      <c r="V496" s="38"/>
      <c r="W496" s="38"/>
      <c r="X496" s="38"/>
      <c r="Y496" s="38"/>
      <c r="Z496" s="38"/>
      <c r="AA496" s="38"/>
      <c r="AB496" s="38"/>
      <c r="AC496" s="38"/>
      <c r="AD496" s="38"/>
      <c r="AE496" s="38"/>
      <c r="AR496" s="215" t="s">
        <v>168</v>
      </c>
      <c r="AT496" s="215" t="s">
        <v>163</v>
      </c>
      <c r="AU496" s="215" t="s">
        <v>169</v>
      </c>
      <c r="AY496" s="17" t="s">
        <v>159</v>
      </c>
      <c r="BE496" s="216">
        <f>IF(N496="základní",J496,0)</f>
        <v>0</v>
      </c>
      <c r="BF496" s="216">
        <f>IF(N496="snížená",J496,0)</f>
        <v>0</v>
      </c>
      <c r="BG496" s="216">
        <f>IF(N496="zákl. přenesená",J496,0)</f>
        <v>0</v>
      </c>
      <c r="BH496" s="216">
        <f>IF(N496="sníž. přenesená",J496,0)</f>
        <v>0</v>
      </c>
      <c r="BI496" s="216">
        <f>IF(N496="nulová",J496,0)</f>
        <v>0</v>
      </c>
      <c r="BJ496" s="17" t="s">
        <v>169</v>
      </c>
      <c r="BK496" s="216">
        <f>ROUND(I496*H496,2)</f>
        <v>0</v>
      </c>
      <c r="BL496" s="17" t="s">
        <v>168</v>
      </c>
      <c r="BM496" s="215" t="s">
        <v>432</v>
      </c>
    </row>
    <row r="497" s="2" customFormat="1">
      <c r="A497" s="38"/>
      <c r="B497" s="39"/>
      <c r="C497" s="40"/>
      <c r="D497" s="217" t="s">
        <v>171</v>
      </c>
      <c r="E497" s="40"/>
      <c r="F497" s="218" t="s">
        <v>433</v>
      </c>
      <c r="G497" s="40"/>
      <c r="H497" s="40"/>
      <c r="I497" s="219"/>
      <c r="J497" s="40"/>
      <c r="K497" s="40"/>
      <c r="L497" s="44"/>
      <c r="M497" s="220"/>
      <c r="N497" s="221"/>
      <c r="O497" s="84"/>
      <c r="P497" s="84"/>
      <c r="Q497" s="84"/>
      <c r="R497" s="84"/>
      <c r="S497" s="84"/>
      <c r="T497" s="85"/>
      <c r="U497" s="38"/>
      <c r="V497" s="38"/>
      <c r="W497" s="38"/>
      <c r="X497" s="38"/>
      <c r="Y497" s="38"/>
      <c r="Z497" s="38"/>
      <c r="AA497" s="38"/>
      <c r="AB497" s="38"/>
      <c r="AC497" s="38"/>
      <c r="AD497" s="38"/>
      <c r="AE497" s="38"/>
      <c r="AT497" s="17" t="s">
        <v>171</v>
      </c>
      <c r="AU497" s="17" t="s">
        <v>169</v>
      </c>
    </row>
    <row r="498" s="13" customFormat="1">
      <c r="A498" s="13"/>
      <c r="B498" s="222"/>
      <c r="C498" s="223"/>
      <c r="D498" s="217" t="s">
        <v>173</v>
      </c>
      <c r="E498" s="224" t="s">
        <v>19</v>
      </c>
      <c r="F498" s="225" t="s">
        <v>226</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173</v>
      </c>
      <c r="AU498" s="231" t="s">
        <v>169</v>
      </c>
      <c r="AV498" s="13" t="s">
        <v>80</v>
      </c>
      <c r="AW498" s="13" t="s">
        <v>33</v>
      </c>
      <c r="AX498" s="13" t="s">
        <v>72</v>
      </c>
      <c r="AY498" s="231" t="s">
        <v>159</v>
      </c>
    </row>
    <row r="499" s="14" customFormat="1">
      <c r="A499" s="14"/>
      <c r="B499" s="232"/>
      <c r="C499" s="233"/>
      <c r="D499" s="217" t="s">
        <v>173</v>
      </c>
      <c r="E499" s="234" t="s">
        <v>19</v>
      </c>
      <c r="F499" s="235" t="s">
        <v>227</v>
      </c>
      <c r="G499" s="233"/>
      <c r="H499" s="236">
        <v>9.4499999999999993</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173</v>
      </c>
      <c r="AU499" s="242" t="s">
        <v>169</v>
      </c>
      <c r="AV499" s="14" t="s">
        <v>169</v>
      </c>
      <c r="AW499" s="14" t="s">
        <v>33</v>
      </c>
      <c r="AX499" s="14" t="s">
        <v>80</v>
      </c>
      <c r="AY499" s="242" t="s">
        <v>159</v>
      </c>
    </row>
    <row r="500" s="2" customFormat="1" ht="37.8" customHeight="1">
      <c r="A500" s="38"/>
      <c r="B500" s="39"/>
      <c r="C500" s="204" t="s">
        <v>434</v>
      </c>
      <c r="D500" s="204" t="s">
        <v>163</v>
      </c>
      <c r="E500" s="205" t="s">
        <v>435</v>
      </c>
      <c r="F500" s="206" t="s">
        <v>436</v>
      </c>
      <c r="G500" s="207" t="s">
        <v>166</v>
      </c>
      <c r="H500" s="208">
        <v>272.375</v>
      </c>
      <c r="I500" s="209"/>
      <c r="J500" s="210">
        <f>ROUND(I500*H500,2)</f>
        <v>0</v>
      </c>
      <c r="K500" s="206" t="s">
        <v>167</v>
      </c>
      <c r="L500" s="44"/>
      <c r="M500" s="211" t="s">
        <v>19</v>
      </c>
      <c r="N500" s="212" t="s">
        <v>44</v>
      </c>
      <c r="O500" s="84"/>
      <c r="P500" s="213">
        <f>O500*H500</f>
        <v>0</v>
      </c>
      <c r="Q500" s="213">
        <v>0.01222</v>
      </c>
      <c r="R500" s="213">
        <f>Q500*H500</f>
        <v>3.3284224999999998</v>
      </c>
      <c r="S500" s="213">
        <v>0</v>
      </c>
      <c r="T500" s="214">
        <f>S500*H500</f>
        <v>0</v>
      </c>
      <c r="U500" s="38"/>
      <c r="V500" s="38"/>
      <c r="W500" s="38"/>
      <c r="X500" s="38"/>
      <c r="Y500" s="38"/>
      <c r="Z500" s="38"/>
      <c r="AA500" s="38"/>
      <c r="AB500" s="38"/>
      <c r="AC500" s="38"/>
      <c r="AD500" s="38"/>
      <c r="AE500" s="38"/>
      <c r="AR500" s="215" t="s">
        <v>168</v>
      </c>
      <c r="AT500" s="215" t="s">
        <v>163</v>
      </c>
      <c r="AU500" s="215" t="s">
        <v>169</v>
      </c>
      <c r="AY500" s="17" t="s">
        <v>159</v>
      </c>
      <c r="BE500" s="216">
        <f>IF(N500="základní",J500,0)</f>
        <v>0</v>
      </c>
      <c r="BF500" s="216">
        <f>IF(N500="snížená",J500,0)</f>
        <v>0</v>
      </c>
      <c r="BG500" s="216">
        <f>IF(N500="zákl. přenesená",J500,0)</f>
        <v>0</v>
      </c>
      <c r="BH500" s="216">
        <f>IF(N500="sníž. přenesená",J500,0)</f>
        <v>0</v>
      </c>
      <c r="BI500" s="216">
        <f>IF(N500="nulová",J500,0)</f>
        <v>0</v>
      </c>
      <c r="BJ500" s="17" t="s">
        <v>169</v>
      </c>
      <c r="BK500" s="216">
        <f>ROUND(I500*H500,2)</f>
        <v>0</v>
      </c>
      <c r="BL500" s="17" t="s">
        <v>168</v>
      </c>
      <c r="BM500" s="215" t="s">
        <v>437</v>
      </c>
    </row>
    <row r="501" s="13" customFormat="1">
      <c r="A501" s="13"/>
      <c r="B501" s="222"/>
      <c r="C501" s="223"/>
      <c r="D501" s="217" t="s">
        <v>173</v>
      </c>
      <c r="E501" s="224" t="s">
        <v>19</v>
      </c>
      <c r="F501" s="225" t="s">
        <v>229</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173</v>
      </c>
      <c r="AU501" s="231" t="s">
        <v>169</v>
      </c>
      <c r="AV501" s="13" t="s">
        <v>80</v>
      </c>
      <c r="AW501" s="13" t="s">
        <v>33</v>
      </c>
      <c r="AX501" s="13" t="s">
        <v>72</v>
      </c>
      <c r="AY501" s="231" t="s">
        <v>159</v>
      </c>
    </row>
    <row r="502" s="14" customFormat="1">
      <c r="A502" s="14"/>
      <c r="B502" s="232"/>
      <c r="C502" s="233"/>
      <c r="D502" s="217" t="s">
        <v>173</v>
      </c>
      <c r="E502" s="234" t="s">
        <v>19</v>
      </c>
      <c r="F502" s="235" t="s">
        <v>236</v>
      </c>
      <c r="G502" s="233"/>
      <c r="H502" s="236">
        <v>146.30000000000001</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173</v>
      </c>
      <c r="AU502" s="242" t="s">
        <v>169</v>
      </c>
      <c r="AV502" s="14" t="s">
        <v>169</v>
      </c>
      <c r="AW502" s="14" t="s">
        <v>33</v>
      </c>
      <c r="AX502" s="14" t="s">
        <v>72</v>
      </c>
      <c r="AY502" s="242" t="s">
        <v>159</v>
      </c>
    </row>
    <row r="503" s="13" customFormat="1">
      <c r="A503" s="13"/>
      <c r="B503" s="222"/>
      <c r="C503" s="223"/>
      <c r="D503" s="217" t="s">
        <v>173</v>
      </c>
      <c r="E503" s="224" t="s">
        <v>19</v>
      </c>
      <c r="F503" s="225" t="s">
        <v>232</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173</v>
      </c>
      <c r="AU503" s="231" t="s">
        <v>169</v>
      </c>
      <c r="AV503" s="13" t="s">
        <v>80</v>
      </c>
      <c r="AW503" s="13" t="s">
        <v>33</v>
      </c>
      <c r="AX503" s="13" t="s">
        <v>72</v>
      </c>
      <c r="AY503" s="231" t="s">
        <v>159</v>
      </c>
    </row>
    <row r="504" s="14" customFormat="1">
      <c r="A504" s="14"/>
      <c r="B504" s="232"/>
      <c r="C504" s="233"/>
      <c r="D504" s="217" t="s">
        <v>173</v>
      </c>
      <c r="E504" s="234" t="s">
        <v>19</v>
      </c>
      <c r="F504" s="235" t="s">
        <v>237</v>
      </c>
      <c r="G504" s="233"/>
      <c r="H504" s="236">
        <v>133</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173</v>
      </c>
      <c r="AU504" s="242" t="s">
        <v>169</v>
      </c>
      <c r="AV504" s="14" t="s">
        <v>169</v>
      </c>
      <c r="AW504" s="14" t="s">
        <v>33</v>
      </c>
      <c r="AX504" s="14" t="s">
        <v>72</v>
      </c>
      <c r="AY504" s="242" t="s">
        <v>159</v>
      </c>
    </row>
    <row r="505" s="13" customFormat="1">
      <c r="A505" s="13"/>
      <c r="B505" s="222"/>
      <c r="C505" s="223"/>
      <c r="D505" s="217" t="s">
        <v>173</v>
      </c>
      <c r="E505" s="224" t="s">
        <v>19</v>
      </c>
      <c r="F505" s="225" t="s">
        <v>238</v>
      </c>
      <c r="G505" s="223"/>
      <c r="H505" s="224" t="s">
        <v>19</v>
      </c>
      <c r="I505" s="226"/>
      <c r="J505" s="223"/>
      <c r="K505" s="223"/>
      <c r="L505" s="227"/>
      <c r="M505" s="228"/>
      <c r="N505" s="229"/>
      <c r="O505" s="229"/>
      <c r="P505" s="229"/>
      <c r="Q505" s="229"/>
      <c r="R505" s="229"/>
      <c r="S505" s="229"/>
      <c r="T505" s="230"/>
      <c r="U505" s="13"/>
      <c r="V505" s="13"/>
      <c r="W505" s="13"/>
      <c r="X505" s="13"/>
      <c r="Y505" s="13"/>
      <c r="Z505" s="13"/>
      <c r="AA505" s="13"/>
      <c r="AB505" s="13"/>
      <c r="AC505" s="13"/>
      <c r="AD505" s="13"/>
      <c r="AE505" s="13"/>
      <c r="AT505" s="231" t="s">
        <v>173</v>
      </c>
      <c r="AU505" s="231" t="s">
        <v>169</v>
      </c>
      <c r="AV505" s="13" t="s">
        <v>80</v>
      </c>
      <c r="AW505" s="13" t="s">
        <v>33</v>
      </c>
      <c r="AX505" s="13" t="s">
        <v>72</v>
      </c>
      <c r="AY505" s="231" t="s">
        <v>159</v>
      </c>
    </row>
    <row r="506" s="14" customFormat="1">
      <c r="A506" s="14"/>
      <c r="B506" s="232"/>
      <c r="C506" s="233"/>
      <c r="D506" s="217" t="s">
        <v>173</v>
      </c>
      <c r="E506" s="234" t="s">
        <v>19</v>
      </c>
      <c r="F506" s="235" t="s">
        <v>239</v>
      </c>
      <c r="G506" s="233"/>
      <c r="H506" s="236">
        <v>-21.600000000000001</v>
      </c>
      <c r="I506" s="237"/>
      <c r="J506" s="233"/>
      <c r="K506" s="233"/>
      <c r="L506" s="238"/>
      <c r="M506" s="239"/>
      <c r="N506" s="240"/>
      <c r="O506" s="240"/>
      <c r="P506" s="240"/>
      <c r="Q506" s="240"/>
      <c r="R506" s="240"/>
      <c r="S506" s="240"/>
      <c r="T506" s="241"/>
      <c r="U506" s="14"/>
      <c r="V506" s="14"/>
      <c r="W506" s="14"/>
      <c r="X506" s="14"/>
      <c r="Y506" s="14"/>
      <c r="Z506" s="14"/>
      <c r="AA506" s="14"/>
      <c r="AB506" s="14"/>
      <c r="AC506" s="14"/>
      <c r="AD506" s="14"/>
      <c r="AE506" s="14"/>
      <c r="AT506" s="242" t="s">
        <v>173</v>
      </c>
      <c r="AU506" s="242" t="s">
        <v>169</v>
      </c>
      <c r="AV506" s="14" t="s">
        <v>169</v>
      </c>
      <c r="AW506" s="14" t="s">
        <v>33</v>
      </c>
      <c r="AX506" s="14" t="s">
        <v>72</v>
      </c>
      <c r="AY506" s="242" t="s">
        <v>159</v>
      </c>
    </row>
    <row r="507" s="14" customFormat="1">
      <c r="A507" s="14"/>
      <c r="B507" s="232"/>
      <c r="C507" s="233"/>
      <c r="D507" s="217" t="s">
        <v>173</v>
      </c>
      <c r="E507" s="234" t="s">
        <v>19</v>
      </c>
      <c r="F507" s="235" t="s">
        <v>240</v>
      </c>
      <c r="G507" s="233"/>
      <c r="H507" s="236">
        <v>-16.199999999999999</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173</v>
      </c>
      <c r="AU507" s="242" t="s">
        <v>169</v>
      </c>
      <c r="AV507" s="14" t="s">
        <v>169</v>
      </c>
      <c r="AW507" s="14" t="s">
        <v>33</v>
      </c>
      <c r="AX507" s="14" t="s">
        <v>72</v>
      </c>
      <c r="AY507" s="242" t="s">
        <v>159</v>
      </c>
    </row>
    <row r="508" s="14" customFormat="1">
      <c r="A508" s="14"/>
      <c r="B508" s="232"/>
      <c r="C508" s="233"/>
      <c r="D508" s="217" t="s">
        <v>173</v>
      </c>
      <c r="E508" s="234" t="s">
        <v>19</v>
      </c>
      <c r="F508" s="235" t="s">
        <v>241</v>
      </c>
      <c r="G508" s="233"/>
      <c r="H508" s="236">
        <v>-1.6499999999999999</v>
      </c>
      <c r="I508" s="237"/>
      <c r="J508" s="233"/>
      <c r="K508" s="233"/>
      <c r="L508" s="238"/>
      <c r="M508" s="239"/>
      <c r="N508" s="240"/>
      <c r="O508" s="240"/>
      <c r="P508" s="240"/>
      <c r="Q508" s="240"/>
      <c r="R508" s="240"/>
      <c r="S508" s="240"/>
      <c r="T508" s="241"/>
      <c r="U508" s="14"/>
      <c r="V508" s="14"/>
      <c r="W508" s="14"/>
      <c r="X508" s="14"/>
      <c r="Y508" s="14"/>
      <c r="Z508" s="14"/>
      <c r="AA508" s="14"/>
      <c r="AB508" s="14"/>
      <c r="AC508" s="14"/>
      <c r="AD508" s="14"/>
      <c r="AE508" s="14"/>
      <c r="AT508" s="242" t="s">
        <v>173</v>
      </c>
      <c r="AU508" s="242" t="s">
        <v>169</v>
      </c>
      <c r="AV508" s="14" t="s">
        <v>169</v>
      </c>
      <c r="AW508" s="14" t="s">
        <v>33</v>
      </c>
      <c r="AX508" s="14" t="s">
        <v>72</v>
      </c>
      <c r="AY508" s="242" t="s">
        <v>159</v>
      </c>
    </row>
    <row r="509" s="14" customFormat="1">
      <c r="A509" s="14"/>
      <c r="B509" s="232"/>
      <c r="C509" s="233"/>
      <c r="D509" s="217" t="s">
        <v>173</v>
      </c>
      <c r="E509" s="234" t="s">
        <v>19</v>
      </c>
      <c r="F509" s="235" t="s">
        <v>242</v>
      </c>
      <c r="G509" s="233"/>
      <c r="H509" s="236">
        <v>-0.64000000000000001</v>
      </c>
      <c r="I509" s="237"/>
      <c r="J509" s="233"/>
      <c r="K509" s="233"/>
      <c r="L509" s="238"/>
      <c r="M509" s="239"/>
      <c r="N509" s="240"/>
      <c r="O509" s="240"/>
      <c r="P509" s="240"/>
      <c r="Q509" s="240"/>
      <c r="R509" s="240"/>
      <c r="S509" s="240"/>
      <c r="T509" s="241"/>
      <c r="U509" s="14"/>
      <c r="V509" s="14"/>
      <c r="W509" s="14"/>
      <c r="X509" s="14"/>
      <c r="Y509" s="14"/>
      <c r="Z509" s="14"/>
      <c r="AA509" s="14"/>
      <c r="AB509" s="14"/>
      <c r="AC509" s="14"/>
      <c r="AD509" s="14"/>
      <c r="AE509" s="14"/>
      <c r="AT509" s="242" t="s">
        <v>173</v>
      </c>
      <c r="AU509" s="242" t="s">
        <v>169</v>
      </c>
      <c r="AV509" s="14" t="s">
        <v>169</v>
      </c>
      <c r="AW509" s="14" t="s">
        <v>33</v>
      </c>
      <c r="AX509" s="14" t="s">
        <v>72</v>
      </c>
      <c r="AY509" s="242" t="s">
        <v>159</v>
      </c>
    </row>
    <row r="510" s="14" customFormat="1">
      <c r="A510" s="14"/>
      <c r="B510" s="232"/>
      <c r="C510" s="233"/>
      <c r="D510" s="217" t="s">
        <v>173</v>
      </c>
      <c r="E510" s="234" t="s">
        <v>19</v>
      </c>
      <c r="F510" s="235" t="s">
        <v>243</v>
      </c>
      <c r="G510" s="233"/>
      <c r="H510" s="236">
        <v>-1.9550000000000001</v>
      </c>
      <c r="I510" s="237"/>
      <c r="J510" s="233"/>
      <c r="K510" s="233"/>
      <c r="L510" s="238"/>
      <c r="M510" s="239"/>
      <c r="N510" s="240"/>
      <c r="O510" s="240"/>
      <c r="P510" s="240"/>
      <c r="Q510" s="240"/>
      <c r="R510" s="240"/>
      <c r="S510" s="240"/>
      <c r="T510" s="241"/>
      <c r="U510" s="14"/>
      <c r="V510" s="14"/>
      <c r="W510" s="14"/>
      <c r="X510" s="14"/>
      <c r="Y510" s="14"/>
      <c r="Z510" s="14"/>
      <c r="AA510" s="14"/>
      <c r="AB510" s="14"/>
      <c r="AC510" s="14"/>
      <c r="AD510" s="14"/>
      <c r="AE510" s="14"/>
      <c r="AT510" s="242" t="s">
        <v>173</v>
      </c>
      <c r="AU510" s="242" t="s">
        <v>169</v>
      </c>
      <c r="AV510" s="14" t="s">
        <v>169</v>
      </c>
      <c r="AW510" s="14" t="s">
        <v>33</v>
      </c>
      <c r="AX510" s="14" t="s">
        <v>72</v>
      </c>
      <c r="AY510" s="242" t="s">
        <v>159</v>
      </c>
    </row>
    <row r="511" s="14" customFormat="1">
      <c r="A511" s="14"/>
      <c r="B511" s="232"/>
      <c r="C511" s="233"/>
      <c r="D511" s="217" t="s">
        <v>173</v>
      </c>
      <c r="E511" s="234" t="s">
        <v>19</v>
      </c>
      <c r="F511" s="235" t="s">
        <v>244</v>
      </c>
      <c r="G511" s="233"/>
      <c r="H511" s="236">
        <v>-0.88</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173</v>
      </c>
      <c r="AU511" s="242" t="s">
        <v>169</v>
      </c>
      <c r="AV511" s="14" t="s">
        <v>169</v>
      </c>
      <c r="AW511" s="14" t="s">
        <v>33</v>
      </c>
      <c r="AX511" s="14" t="s">
        <v>72</v>
      </c>
      <c r="AY511" s="242" t="s">
        <v>159</v>
      </c>
    </row>
    <row r="512" s="13" customFormat="1">
      <c r="A512" s="13"/>
      <c r="B512" s="222"/>
      <c r="C512" s="223"/>
      <c r="D512" s="217" t="s">
        <v>173</v>
      </c>
      <c r="E512" s="224" t="s">
        <v>19</v>
      </c>
      <c r="F512" s="225" t="s">
        <v>263</v>
      </c>
      <c r="G512" s="223"/>
      <c r="H512" s="224" t="s">
        <v>19</v>
      </c>
      <c r="I512" s="226"/>
      <c r="J512" s="223"/>
      <c r="K512" s="223"/>
      <c r="L512" s="227"/>
      <c r="M512" s="228"/>
      <c r="N512" s="229"/>
      <c r="O512" s="229"/>
      <c r="P512" s="229"/>
      <c r="Q512" s="229"/>
      <c r="R512" s="229"/>
      <c r="S512" s="229"/>
      <c r="T512" s="230"/>
      <c r="U512" s="13"/>
      <c r="V512" s="13"/>
      <c r="W512" s="13"/>
      <c r="X512" s="13"/>
      <c r="Y512" s="13"/>
      <c r="Z512" s="13"/>
      <c r="AA512" s="13"/>
      <c r="AB512" s="13"/>
      <c r="AC512" s="13"/>
      <c r="AD512" s="13"/>
      <c r="AE512" s="13"/>
      <c r="AT512" s="231" t="s">
        <v>173</v>
      </c>
      <c r="AU512" s="231" t="s">
        <v>169</v>
      </c>
      <c r="AV512" s="13" t="s">
        <v>80</v>
      </c>
      <c r="AW512" s="13" t="s">
        <v>33</v>
      </c>
      <c r="AX512" s="13" t="s">
        <v>72</v>
      </c>
      <c r="AY512" s="231" t="s">
        <v>159</v>
      </c>
    </row>
    <row r="513" s="14" customFormat="1">
      <c r="A513" s="14"/>
      <c r="B513" s="232"/>
      <c r="C513" s="233"/>
      <c r="D513" s="217" t="s">
        <v>173</v>
      </c>
      <c r="E513" s="234" t="s">
        <v>19</v>
      </c>
      <c r="F513" s="235" t="s">
        <v>264</v>
      </c>
      <c r="G513" s="233"/>
      <c r="H513" s="236">
        <v>36</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173</v>
      </c>
      <c r="AU513" s="242" t="s">
        <v>169</v>
      </c>
      <c r="AV513" s="14" t="s">
        <v>169</v>
      </c>
      <c r="AW513" s="14" t="s">
        <v>33</v>
      </c>
      <c r="AX513" s="14" t="s">
        <v>72</v>
      </c>
      <c r="AY513" s="242" t="s">
        <v>159</v>
      </c>
    </row>
    <row r="514" s="15" customFormat="1">
      <c r="A514" s="15"/>
      <c r="B514" s="243"/>
      <c r="C514" s="244"/>
      <c r="D514" s="217" t="s">
        <v>173</v>
      </c>
      <c r="E514" s="245" t="s">
        <v>19</v>
      </c>
      <c r="F514" s="246" t="s">
        <v>177</v>
      </c>
      <c r="G514" s="244"/>
      <c r="H514" s="247">
        <v>272.375</v>
      </c>
      <c r="I514" s="248"/>
      <c r="J514" s="244"/>
      <c r="K514" s="244"/>
      <c r="L514" s="249"/>
      <c r="M514" s="250"/>
      <c r="N514" s="251"/>
      <c r="O514" s="251"/>
      <c r="P514" s="251"/>
      <c r="Q514" s="251"/>
      <c r="R514" s="251"/>
      <c r="S514" s="251"/>
      <c r="T514" s="252"/>
      <c r="U514" s="15"/>
      <c r="V514" s="15"/>
      <c r="W514" s="15"/>
      <c r="X514" s="15"/>
      <c r="Y514" s="15"/>
      <c r="Z514" s="15"/>
      <c r="AA514" s="15"/>
      <c r="AB514" s="15"/>
      <c r="AC514" s="15"/>
      <c r="AD514" s="15"/>
      <c r="AE514" s="15"/>
      <c r="AT514" s="253" t="s">
        <v>173</v>
      </c>
      <c r="AU514" s="253" t="s">
        <v>169</v>
      </c>
      <c r="AV514" s="15" t="s">
        <v>168</v>
      </c>
      <c r="AW514" s="15" t="s">
        <v>33</v>
      </c>
      <c r="AX514" s="15" t="s">
        <v>80</v>
      </c>
      <c r="AY514" s="253" t="s">
        <v>159</v>
      </c>
    </row>
    <row r="515" s="2" customFormat="1" ht="37.8" customHeight="1">
      <c r="A515" s="38"/>
      <c r="B515" s="39"/>
      <c r="C515" s="204" t="s">
        <v>438</v>
      </c>
      <c r="D515" s="204" t="s">
        <v>163</v>
      </c>
      <c r="E515" s="205" t="s">
        <v>439</v>
      </c>
      <c r="F515" s="206" t="s">
        <v>440</v>
      </c>
      <c r="G515" s="207" t="s">
        <v>166</v>
      </c>
      <c r="H515" s="208">
        <v>71.25</v>
      </c>
      <c r="I515" s="209"/>
      <c r="J515" s="210">
        <f>ROUND(I515*H515,2)</f>
        <v>0</v>
      </c>
      <c r="K515" s="206" t="s">
        <v>167</v>
      </c>
      <c r="L515" s="44"/>
      <c r="M515" s="211" t="s">
        <v>19</v>
      </c>
      <c r="N515" s="212" t="s">
        <v>44</v>
      </c>
      <c r="O515" s="84"/>
      <c r="P515" s="213">
        <f>O515*H515</f>
        <v>0</v>
      </c>
      <c r="Q515" s="213">
        <v>0.00628</v>
      </c>
      <c r="R515" s="213">
        <f>Q515*H515</f>
        <v>0.44745000000000001</v>
      </c>
      <c r="S515" s="213">
        <v>0</v>
      </c>
      <c r="T515" s="214">
        <f>S515*H515</f>
        <v>0</v>
      </c>
      <c r="U515" s="38"/>
      <c r="V515" s="38"/>
      <c r="W515" s="38"/>
      <c r="X515" s="38"/>
      <c r="Y515" s="38"/>
      <c r="Z515" s="38"/>
      <c r="AA515" s="38"/>
      <c r="AB515" s="38"/>
      <c r="AC515" s="38"/>
      <c r="AD515" s="38"/>
      <c r="AE515" s="38"/>
      <c r="AR515" s="215" t="s">
        <v>168</v>
      </c>
      <c r="AT515" s="215" t="s">
        <v>163</v>
      </c>
      <c r="AU515" s="215" t="s">
        <v>169</v>
      </c>
      <c r="AY515" s="17" t="s">
        <v>159</v>
      </c>
      <c r="BE515" s="216">
        <f>IF(N515="základní",J515,0)</f>
        <v>0</v>
      </c>
      <c r="BF515" s="216">
        <f>IF(N515="snížená",J515,0)</f>
        <v>0</v>
      </c>
      <c r="BG515" s="216">
        <f>IF(N515="zákl. přenesená",J515,0)</f>
        <v>0</v>
      </c>
      <c r="BH515" s="216">
        <f>IF(N515="sníž. přenesená",J515,0)</f>
        <v>0</v>
      </c>
      <c r="BI515" s="216">
        <f>IF(N515="nulová",J515,0)</f>
        <v>0</v>
      </c>
      <c r="BJ515" s="17" t="s">
        <v>169</v>
      </c>
      <c r="BK515" s="216">
        <f>ROUND(I515*H515,2)</f>
        <v>0</v>
      </c>
      <c r="BL515" s="17" t="s">
        <v>168</v>
      </c>
      <c r="BM515" s="215" t="s">
        <v>441</v>
      </c>
    </row>
    <row r="516" s="13" customFormat="1">
      <c r="A516" s="13"/>
      <c r="B516" s="222"/>
      <c r="C516" s="223"/>
      <c r="D516" s="217" t="s">
        <v>173</v>
      </c>
      <c r="E516" s="224" t="s">
        <v>19</v>
      </c>
      <c r="F516" s="225" t="s">
        <v>259</v>
      </c>
      <c r="G516" s="223"/>
      <c r="H516" s="224" t="s">
        <v>19</v>
      </c>
      <c r="I516" s="226"/>
      <c r="J516" s="223"/>
      <c r="K516" s="223"/>
      <c r="L516" s="227"/>
      <c r="M516" s="228"/>
      <c r="N516" s="229"/>
      <c r="O516" s="229"/>
      <c r="P516" s="229"/>
      <c r="Q516" s="229"/>
      <c r="R516" s="229"/>
      <c r="S516" s="229"/>
      <c r="T516" s="230"/>
      <c r="U516" s="13"/>
      <c r="V516" s="13"/>
      <c r="W516" s="13"/>
      <c r="X516" s="13"/>
      <c r="Y516" s="13"/>
      <c r="Z516" s="13"/>
      <c r="AA516" s="13"/>
      <c r="AB516" s="13"/>
      <c r="AC516" s="13"/>
      <c r="AD516" s="13"/>
      <c r="AE516" s="13"/>
      <c r="AT516" s="231" t="s">
        <v>173</v>
      </c>
      <c r="AU516" s="231" t="s">
        <v>169</v>
      </c>
      <c r="AV516" s="13" t="s">
        <v>80</v>
      </c>
      <c r="AW516" s="13" t="s">
        <v>33</v>
      </c>
      <c r="AX516" s="13" t="s">
        <v>72</v>
      </c>
      <c r="AY516" s="231" t="s">
        <v>159</v>
      </c>
    </row>
    <row r="517" s="14" customFormat="1">
      <c r="A517" s="14"/>
      <c r="B517" s="232"/>
      <c r="C517" s="233"/>
      <c r="D517" s="217" t="s">
        <v>173</v>
      </c>
      <c r="E517" s="234" t="s">
        <v>19</v>
      </c>
      <c r="F517" s="235" t="s">
        <v>260</v>
      </c>
      <c r="G517" s="233"/>
      <c r="H517" s="236">
        <v>5.04</v>
      </c>
      <c r="I517" s="237"/>
      <c r="J517" s="233"/>
      <c r="K517" s="233"/>
      <c r="L517" s="238"/>
      <c r="M517" s="239"/>
      <c r="N517" s="240"/>
      <c r="O517" s="240"/>
      <c r="P517" s="240"/>
      <c r="Q517" s="240"/>
      <c r="R517" s="240"/>
      <c r="S517" s="240"/>
      <c r="T517" s="241"/>
      <c r="U517" s="14"/>
      <c r="V517" s="14"/>
      <c r="W517" s="14"/>
      <c r="X517" s="14"/>
      <c r="Y517" s="14"/>
      <c r="Z517" s="14"/>
      <c r="AA517" s="14"/>
      <c r="AB517" s="14"/>
      <c r="AC517" s="14"/>
      <c r="AD517" s="14"/>
      <c r="AE517" s="14"/>
      <c r="AT517" s="242" t="s">
        <v>173</v>
      </c>
      <c r="AU517" s="242" t="s">
        <v>169</v>
      </c>
      <c r="AV517" s="14" t="s">
        <v>169</v>
      </c>
      <c r="AW517" s="14" t="s">
        <v>33</v>
      </c>
      <c r="AX517" s="14" t="s">
        <v>72</v>
      </c>
      <c r="AY517" s="242" t="s">
        <v>159</v>
      </c>
    </row>
    <row r="518" s="14" customFormat="1">
      <c r="A518" s="14"/>
      <c r="B518" s="232"/>
      <c r="C518" s="233"/>
      <c r="D518" s="217" t="s">
        <v>173</v>
      </c>
      <c r="E518" s="234" t="s">
        <v>19</v>
      </c>
      <c r="F518" s="235" t="s">
        <v>261</v>
      </c>
      <c r="G518" s="233"/>
      <c r="H518" s="236">
        <v>4.8600000000000003</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173</v>
      </c>
      <c r="AU518" s="242" t="s">
        <v>169</v>
      </c>
      <c r="AV518" s="14" t="s">
        <v>169</v>
      </c>
      <c r="AW518" s="14" t="s">
        <v>33</v>
      </c>
      <c r="AX518" s="14" t="s">
        <v>72</v>
      </c>
      <c r="AY518" s="242" t="s">
        <v>159</v>
      </c>
    </row>
    <row r="519" s="13" customFormat="1">
      <c r="A519" s="13"/>
      <c r="B519" s="222"/>
      <c r="C519" s="223"/>
      <c r="D519" s="217" t="s">
        <v>173</v>
      </c>
      <c r="E519" s="224" t="s">
        <v>19</v>
      </c>
      <c r="F519" s="225" t="s">
        <v>228</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173</v>
      </c>
      <c r="AU519" s="231" t="s">
        <v>169</v>
      </c>
      <c r="AV519" s="13" t="s">
        <v>80</v>
      </c>
      <c r="AW519" s="13" t="s">
        <v>33</v>
      </c>
      <c r="AX519" s="13" t="s">
        <v>72</v>
      </c>
      <c r="AY519" s="231" t="s">
        <v>159</v>
      </c>
    </row>
    <row r="520" s="13" customFormat="1">
      <c r="A520" s="13"/>
      <c r="B520" s="222"/>
      <c r="C520" s="223"/>
      <c r="D520" s="217" t="s">
        <v>173</v>
      </c>
      <c r="E520" s="224" t="s">
        <v>19</v>
      </c>
      <c r="F520" s="225" t="s">
        <v>229</v>
      </c>
      <c r="G520" s="223"/>
      <c r="H520" s="224" t="s">
        <v>19</v>
      </c>
      <c r="I520" s="226"/>
      <c r="J520" s="223"/>
      <c r="K520" s="223"/>
      <c r="L520" s="227"/>
      <c r="M520" s="228"/>
      <c r="N520" s="229"/>
      <c r="O520" s="229"/>
      <c r="P520" s="229"/>
      <c r="Q520" s="229"/>
      <c r="R520" s="229"/>
      <c r="S520" s="229"/>
      <c r="T520" s="230"/>
      <c r="U520" s="13"/>
      <c r="V520" s="13"/>
      <c r="W520" s="13"/>
      <c r="X520" s="13"/>
      <c r="Y520" s="13"/>
      <c r="Z520" s="13"/>
      <c r="AA520" s="13"/>
      <c r="AB520" s="13"/>
      <c r="AC520" s="13"/>
      <c r="AD520" s="13"/>
      <c r="AE520" s="13"/>
      <c r="AT520" s="231" t="s">
        <v>173</v>
      </c>
      <c r="AU520" s="231" t="s">
        <v>169</v>
      </c>
      <c r="AV520" s="13" t="s">
        <v>80</v>
      </c>
      <c r="AW520" s="13" t="s">
        <v>33</v>
      </c>
      <c r="AX520" s="13" t="s">
        <v>72</v>
      </c>
      <c r="AY520" s="231" t="s">
        <v>159</v>
      </c>
    </row>
    <row r="521" s="14" customFormat="1">
      <c r="A521" s="14"/>
      <c r="B521" s="232"/>
      <c r="C521" s="233"/>
      <c r="D521" s="217" t="s">
        <v>173</v>
      </c>
      <c r="E521" s="234" t="s">
        <v>19</v>
      </c>
      <c r="F521" s="235" t="s">
        <v>230</v>
      </c>
      <c r="G521" s="233"/>
      <c r="H521" s="236">
        <v>20.899999999999999</v>
      </c>
      <c r="I521" s="237"/>
      <c r="J521" s="233"/>
      <c r="K521" s="233"/>
      <c r="L521" s="238"/>
      <c r="M521" s="239"/>
      <c r="N521" s="240"/>
      <c r="O521" s="240"/>
      <c r="P521" s="240"/>
      <c r="Q521" s="240"/>
      <c r="R521" s="240"/>
      <c r="S521" s="240"/>
      <c r="T521" s="241"/>
      <c r="U521" s="14"/>
      <c r="V521" s="14"/>
      <c r="W521" s="14"/>
      <c r="X521" s="14"/>
      <c r="Y521" s="14"/>
      <c r="Z521" s="14"/>
      <c r="AA521" s="14"/>
      <c r="AB521" s="14"/>
      <c r="AC521" s="14"/>
      <c r="AD521" s="14"/>
      <c r="AE521" s="14"/>
      <c r="AT521" s="242" t="s">
        <v>173</v>
      </c>
      <c r="AU521" s="242" t="s">
        <v>169</v>
      </c>
      <c r="AV521" s="14" t="s">
        <v>169</v>
      </c>
      <c r="AW521" s="14" t="s">
        <v>33</v>
      </c>
      <c r="AX521" s="14" t="s">
        <v>72</v>
      </c>
      <c r="AY521" s="242" t="s">
        <v>159</v>
      </c>
    </row>
    <row r="522" s="14" customFormat="1">
      <c r="A522" s="14"/>
      <c r="B522" s="232"/>
      <c r="C522" s="233"/>
      <c r="D522" s="217" t="s">
        <v>173</v>
      </c>
      <c r="E522" s="234" t="s">
        <v>19</v>
      </c>
      <c r="F522" s="235" t="s">
        <v>231</v>
      </c>
      <c r="G522" s="233"/>
      <c r="H522" s="236">
        <v>9</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173</v>
      </c>
      <c r="AU522" s="242" t="s">
        <v>169</v>
      </c>
      <c r="AV522" s="14" t="s">
        <v>169</v>
      </c>
      <c r="AW522" s="14" t="s">
        <v>33</v>
      </c>
      <c r="AX522" s="14" t="s">
        <v>72</v>
      </c>
      <c r="AY522" s="242" t="s">
        <v>159</v>
      </c>
    </row>
    <row r="523" s="13" customFormat="1">
      <c r="A523" s="13"/>
      <c r="B523" s="222"/>
      <c r="C523" s="223"/>
      <c r="D523" s="217" t="s">
        <v>173</v>
      </c>
      <c r="E523" s="224" t="s">
        <v>19</v>
      </c>
      <c r="F523" s="225" t="s">
        <v>232</v>
      </c>
      <c r="G523" s="223"/>
      <c r="H523" s="224" t="s">
        <v>19</v>
      </c>
      <c r="I523" s="226"/>
      <c r="J523" s="223"/>
      <c r="K523" s="223"/>
      <c r="L523" s="227"/>
      <c r="M523" s="228"/>
      <c r="N523" s="229"/>
      <c r="O523" s="229"/>
      <c r="P523" s="229"/>
      <c r="Q523" s="229"/>
      <c r="R523" s="229"/>
      <c r="S523" s="229"/>
      <c r="T523" s="230"/>
      <c r="U523" s="13"/>
      <c r="V523" s="13"/>
      <c r="W523" s="13"/>
      <c r="X523" s="13"/>
      <c r="Y523" s="13"/>
      <c r="Z523" s="13"/>
      <c r="AA523" s="13"/>
      <c r="AB523" s="13"/>
      <c r="AC523" s="13"/>
      <c r="AD523" s="13"/>
      <c r="AE523" s="13"/>
      <c r="AT523" s="231" t="s">
        <v>173</v>
      </c>
      <c r="AU523" s="231" t="s">
        <v>169</v>
      </c>
      <c r="AV523" s="13" t="s">
        <v>80</v>
      </c>
      <c r="AW523" s="13" t="s">
        <v>33</v>
      </c>
      <c r="AX523" s="13" t="s">
        <v>72</v>
      </c>
      <c r="AY523" s="231" t="s">
        <v>159</v>
      </c>
    </row>
    <row r="524" s="14" customFormat="1">
      <c r="A524" s="14"/>
      <c r="B524" s="232"/>
      <c r="C524" s="233"/>
      <c r="D524" s="217" t="s">
        <v>173</v>
      </c>
      <c r="E524" s="234" t="s">
        <v>19</v>
      </c>
      <c r="F524" s="235" t="s">
        <v>233</v>
      </c>
      <c r="G524" s="233"/>
      <c r="H524" s="236">
        <v>19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173</v>
      </c>
      <c r="AU524" s="242" t="s">
        <v>169</v>
      </c>
      <c r="AV524" s="14" t="s">
        <v>169</v>
      </c>
      <c r="AW524" s="14" t="s">
        <v>33</v>
      </c>
      <c r="AX524" s="14" t="s">
        <v>72</v>
      </c>
      <c r="AY524" s="242" t="s">
        <v>159</v>
      </c>
    </row>
    <row r="525" s="13" customFormat="1">
      <c r="A525" s="13"/>
      <c r="B525" s="222"/>
      <c r="C525" s="223"/>
      <c r="D525" s="217" t="s">
        <v>173</v>
      </c>
      <c r="E525" s="224" t="s">
        <v>19</v>
      </c>
      <c r="F525" s="225" t="s">
        <v>226</v>
      </c>
      <c r="G525" s="223"/>
      <c r="H525" s="224" t="s">
        <v>19</v>
      </c>
      <c r="I525" s="226"/>
      <c r="J525" s="223"/>
      <c r="K525" s="223"/>
      <c r="L525" s="227"/>
      <c r="M525" s="228"/>
      <c r="N525" s="229"/>
      <c r="O525" s="229"/>
      <c r="P525" s="229"/>
      <c r="Q525" s="229"/>
      <c r="R525" s="229"/>
      <c r="S525" s="229"/>
      <c r="T525" s="230"/>
      <c r="U525" s="13"/>
      <c r="V525" s="13"/>
      <c r="W525" s="13"/>
      <c r="X525" s="13"/>
      <c r="Y525" s="13"/>
      <c r="Z525" s="13"/>
      <c r="AA525" s="13"/>
      <c r="AB525" s="13"/>
      <c r="AC525" s="13"/>
      <c r="AD525" s="13"/>
      <c r="AE525" s="13"/>
      <c r="AT525" s="231" t="s">
        <v>173</v>
      </c>
      <c r="AU525" s="231" t="s">
        <v>169</v>
      </c>
      <c r="AV525" s="13" t="s">
        <v>80</v>
      </c>
      <c r="AW525" s="13" t="s">
        <v>33</v>
      </c>
      <c r="AX525" s="13" t="s">
        <v>72</v>
      </c>
      <c r="AY525" s="231" t="s">
        <v>159</v>
      </c>
    </row>
    <row r="526" s="14" customFormat="1">
      <c r="A526" s="14"/>
      <c r="B526" s="232"/>
      <c r="C526" s="233"/>
      <c r="D526" s="217" t="s">
        <v>173</v>
      </c>
      <c r="E526" s="234" t="s">
        <v>19</v>
      </c>
      <c r="F526" s="235" t="s">
        <v>227</v>
      </c>
      <c r="G526" s="233"/>
      <c r="H526" s="236">
        <v>9.4499999999999993</v>
      </c>
      <c r="I526" s="237"/>
      <c r="J526" s="233"/>
      <c r="K526" s="233"/>
      <c r="L526" s="238"/>
      <c r="M526" s="239"/>
      <c r="N526" s="240"/>
      <c r="O526" s="240"/>
      <c r="P526" s="240"/>
      <c r="Q526" s="240"/>
      <c r="R526" s="240"/>
      <c r="S526" s="240"/>
      <c r="T526" s="241"/>
      <c r="U526" s="14"/>
      <c r="V526" s="14"/>
      <c r="W526" s="14"/>
      <c r="X526" s="14"/>
      <c r="Y526" s="14"/>
      <c r="Z526" s="14"/>
      <c r="AA526" s="14"/>
      <c r="AB526" s="14"/>
      <c r="AC526" s="14"/>
      <c r="AD526" s="14"/>
      <c r="AE526" s="14"/>
      <c r="AT526" s="242" t="s">
        <v>173</v>
      </c>
      <c r="AU526" s="242" t="s">
        <v>169</v>
      </c>
      <c r="AV526" s="14" t="s">
        <v>169</v>
      </c>
      <c r="AW526" s="14" t="s">
        <v>33</v>
      </c>
      <c r="AX526" s="14" t="s">
        <v>72</v>
      </c>
      <c r="AY526" s="242" t="s">
        <v>159</v>
      </c>
    </row>
    <row r="527" s="13" customFormat="1">
      <c r="A527" s="13"/>
      <c r="B527" s="222"/>
      <c r="C527" s="223"/>
      <c r="D527" s="217" t="s">
        <v>173</v>
      </c>
      <c r="E527" s="224" t="s">
        <v>19</v>
      </c>
      <c r="F527" s="225" t="s">
        <v>263</v>
      </c>
      <c r="G527" s="223"/>
      <c r="H527" s="224" t="s">
        <v>19</v>
      </c>
      <c r="I527" s="226"/>
      <c r="J527" s="223"/>
      <c r="K527" s="223"/>
      <c r="L527" s="227"/>
      <c r="M527" s="228"/>
      <c r="N527" s="229"/>
      <c r="O527" s="229"/>
      <c r="P527" s="229"/>
      <c r="Q527" s="229"/>
      <c r="R527" s="229"/>
      <c r="S527" s="229"/>
      <c r="T527" s="230"/>
      <c r="U527" s="13"/>
      <c r="V527" s="13"/>
      <c r="W527" s="13"/>
      <c r="X527" s="13"/>
      <c r="Y527" s="13"/>
      <c r="Z527" s="13"/>
      <c r="AA527" s="13"/>
      <c r="AB527" s="13"/>
      <c r="AC527" s="13"/>
      <c r="AD527" s="13"/>
      <c r="AE527" s="13"/>
      <c r="AT527" s="231" t="s">
        <v>173</v>
      </c>
      <c r="AU527" s="231" t="s">
        <v>169</v>
      </c>
      <c r="AV527" s="13" t="s">
        <v>80</v>
      </c>
      <c r="AW527" s="13" t="s">
        <v>33</v>
      </c>
      <c r="AX527" s="13" t="s">
        <v>72</v>
      </c>
      <c r="AY527" s="231" t="s">
        <v>159</v>
      </c>
    </row>
    <row r="528" s="14" customFormat="1">
      <c r="A528" s="14"/>
      <c r="B528" s="232"/>
      <c r="C528" s="233"/>
      <c r="D528" s="217" t="s">
        <v>173</v>
      </c>
      <c r="E528" s="234" t="s">
        <v>19</v>
      </c>
      <c r="F528" s="235" t="s">
        <v>310</v>
      </c>
      <c r="G528" s="233"/>
      <c r="H528" s="236">
        <v>3</v>
      </c>
      <c r="I528" s="237"/>
      <c r="J528" s="233"/>
      <c r="K528" s="233"/>
      <c r="L528" s="238"/>
      <c r="M528" s="239"/>
      <c r="N528" s="240"/>
      <c r="O528" s="240"/>
      <c r="P528" s="240"/>
      <c r="Q528" s="240"/>
      <c r="R528" s="240"/>
      <c r="S528" s="240"/>
      <c r="T528" s="241"/>
      <c r="U528" s="14"/>
      <c r="V528" s="14"/>
      <c r="W528" s="14"/>
      <c r="X528" s="14"/>
      <c r="Y528" s="14"/>
      <c r="Z528" s="14"/>
      <c r="AA528" s="14"/>
      <c r="AB528" s="14"/>
      <c r="AC528" s="14"/>
      <c r="AD528" s="14"/>
      <c r="AE528" s="14"/>
      <c r="AT528" s="242" t="s">
        <v>173</v>
      </c>
      <c r="AU528" s="242" t="s">
        <v>169</v>
      </c>
      <c r="AV528" s="14" t="s">
        <v>169</v>
      </c>
      <c r="AW528" s="14" t="s">
        <v>33</v>
      </c>
      <c r="AX528" s="14" t="s">
        <v>72</v>
      </c>
      <c r="AY528" s="242" t="s">
        <v>159</v>
      </c>
    </row>
    <row r="529" s="15" customFormat="1">
      <c r="A529" s="15"/>
      <c r="B529" s="243"/>
      <c r="C529" s="244"/>
      <c r="D529" s="217" t="s">
        <v>173</v>
      </c>
      <c r="E529" s="245" t="s">
        <v>19</v>
      </c>
      <c r="F529" s="246" t="s">
        <v>177</v>
      </c>
      <c r="G529" s="244"/>
      <c r="H529" s="247">
        <v>71.25</v>
      </c>
      <c r="I529" s="248"/>
      <c r="J529" s="244"/>
      <c r="K529" s="244"/>
      <c r="L529" s="249"/>
      <c r="M529" s="250"/>
      <c r="N529" s="251"/>
      <c r="O529" s="251"/>
      <c r="P529" s="251"/>
      <c r="Q529" s="251"/>
      <c r="R529" s="251"/>
      <c r="S529" s="251"/>
      <c r="T529" s="252"/>
      <c r="U529" s="15"/>
      <c r="V529" s="15"/>
      <c r="W529" s="15"/>
      <c r="X529" s="15"/>
      <c r="Y529" s="15"/>
      <c r="Z529" s="15"/>
      <c r="AA529" s="15"/>
      <c r="AB529" s="15"/>
      <c r="AC529" s="15"/>
      <c r="AD529" s="15"/>
      <c r="AE529" s="15"/>
      <c r="AT529" s="253" t="s">
        <v>173</v>
      </c>
      <c r="AU529" s="253" t="s">
        <v>169</v>
      </c>
      <c r="AV529" s="15" t="s">
        <v>168</v>
      </c>
      <c r="AW529" s="15" t="s">
        <v>33</v>
      </c>
      <c r="AX529" s="15" t="s">
        <v>80</v>
      </c>
      <c r="AY529" s="253" t="s">
        <v>159</v>
      </c>
    </row>
    <row r="530" s="2" customFormat="1" ht="49.05" customHeight="1">
      <c r="A530" s="38"/>
      <c r="B530" s="39"/>
      <c r="C530" s="204" t="s">
        <v>442</v>
      </c>
      <c r="D530" s="204" t="s">
        <v>163</v>
      </c>
      <c r="E530" s="205" t="s">
        <v>443</v>
      </c>
      <c r="F530" s="206" t="s">
        <v>444</v>
      </c>
      <c r="G530" s="207" t="s">
        <v>166</v>
      </c>
      <c r="H530" s="208">
        <v>338.43799999999999</v>
      </c>
      <c r="I530" s="209"/>
      <c r="J530" s="210">
        <f>ROUND(I530*H530,2)</f>
        <v>0</v>
      </c>
      <c r="K530" s="206" t="s">
        <v>167</v>
      </c>
      <c r="L530" s="44"/>
      <c r="M530" s="211" t="s">
        <v>19</v>
      </c>
      <c r="N530" s="212" t="s">
        <v>44</v>
      </c>
      <c r="O530" s="84"/>
      <c r="P530" s="213">
        <f>O530*H530</f>
        <v>0</v>
      </c>
      <c r="Q530" s="213">
        <v>0.00348</v>
      </c>
      <c r="R530" s="213">
        <f>Q530*H530</f>
        <v>1.1777642399999999</v>
      </c>
      <c r="S530" s="213">
        <v>0</v>
      </c>
      <c r="T530" s="214">
        <f>S530*H530</f>
        <v>0</v>
      </c>
      <c r="U530" s="38"/>
      <c r="V530" s="38"/>
      <c r="W530" s="38"/>
      <c r="X530" s="38"/>
      <c r="Y530" s="38"/>
      <c r="Z530" s="38"/>
      <c r="AA530" s="38"/>
      <c r="AB530" s="38"/>
      <c r="AC530" s="38"/>
      <c r="AD530" s="38"/>
      <c r="AE530" s="38"/>
      <c r="AR530" s="215" t="s">
        <v>168</v>
      </c>
      <c r="AT530" s="215" t="s">
        <v>163</v>
      </c>
      <c r="AU530" s="215" t="s">
        <v>169</v>
      </c>
      <c r="AY530" s="17" t="s">
        <v>159</v>
      </c>
      <c r="BE530" s="216">
        <f>IF(N530="základní",J530,0)</f>
        <v>0</v>
      </c>
      <c r="BF530" s="216">
        <f>IF(N530="snížená",J530,0)</f>
        <v>0</v>
      </c>
      <c r="BG530" s="216">
        <f>IF(N530="zákl. přenesená",J530,0)</f>
        <v>0</v>
      </c>
      <c r="BH530" s="216">
        <f>IF(N530="sníž. přenesená",J530,0)</f>
        <v>0</v>
      </c>
      <c r="BI530" s="216">
        <f>IF(N530="nulová",J530,0)</f>
        <v>0</v>
      </c>
      <c r="BJ530" s="17" t="s">
        <v>169</v>
      </c>
      <c r="BK530" s="216">
        <f>ROUND(I530*H530,2)</f>
        <v>0</v>
      </c>
      <c r="BL530" s="17" t="s">
        <v>168</v>
      </c>
      <c r="BM530" s="215" t="s">
        <v>445</v>
      </c>
    </row>
    <row r="531" s="13" customFormat="1">
      <c r="A531" s="13"/>
      <c r="B531" s="222"/>
      <c r="C531" s="223"/>
      <c r="D531" s="217" t="s">
        <v>173</v>
      </c>
      <c r="E531" s="224" t="s">
        <v>19</v>
      </c>
      <c r="F531" s="225" t="s">
        <v>446</v>
      </c>
      <c r="G531" s="223"/>
      <c r="H531" s="224" t="s">
        <v>19</v>
      </c>
      <c r="I531" s="226"/>
      <c r="J531" s="223"/>
      <c r="K531" s="223"/>
      <c r="L531" s="227"/>
      <c r="M531" s="228"/>
      <c r="N531" s="229"/>
      <c r="O531" s="229"/>
      <c r="P531" s="229"/>
      <c r="Q531" s="229"/>
      <c r="R531" s="229"/>
      <c r="S531" s="229"/>
      <c r="T531" s="230"/>
      <c r="U531" s="13"/>
      <c r="V531" s="13"/>
      <c r="W531" s="13"/>
      <c r="X531" s="13"/>
      <c r="Y531" s="13"/>
      <c r="Z531" s="13"/>
      <c r="AA531" s="13"/>
      <c r="AB531" s="13"/>
      <c r="AC531" s="13"/>
      <c r="AD531" s="13"/>
      <c r="AE531" s="13"/>
      <c r="AT531" s="231" t="s">
        <v>173</v>
      </c>
      <c r="AU531" s="231" t="s">
        <v>169</v>
      </c>
      <c r="AV531" s="13" t="s">
        <v>80</v>
      </c>
      <c r="AW531" s="13" t="s">
        <v>33</v>
      </c>
      <c r="AX531" s="13" t="s">
        <v>72</v>
      </c>
      <c r="AY531" s="231" t="s">
        <v>159</v>
      </c>
    </row>
    <row r="532" s="14" customFormat="1">
      <c r="A532" s="14"/>
      <c r="B532" s="232"/>
      <c r="C532" s="233"/>
      <c r="D532" s="217" t="s">
        <v>173</v>
      </c>
      <c r="E532" s="234" t="s">
        <v>19</v>
      </c>
      <c r="F532" s="235" t="s">
        <v>447</v>
      </c>
      <c r="G532" s="233"/>
      <c r="H532" s="236">
        <v>18.899999999999999</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173</v>
      </c>
      <c r="AU532" s="242" t="s">
        <v>169</v>
      </c>
      <c r="AV532" s="14" t="s">
        <v>169</v>
      </c>
      <c r="AW532" s="14" t="s">
        <v>33</v>
      </c>
      <c r="AX532" s="14" t="s">
        <v>72</v>
      </c>
      <c r="AY532" s="242" t="s">
        <v>159</v>
      </c>
    </row>
    <row r="533" s="14" customFormat="1">
      <c r="A533" s="14"/>
      <c r="B533" s="232"/>
      <c r="C533" s="233"/>
      <c r="D533" s="217" t="s">
        <v>173</v>
      </c>
      <c r="E533" s="234" t="s">
        <v>19</v>
      </c>
      <c r="F533" s="235" t="s">
        <v>448</v>
      </c>
      <c r="G533" s="233"/>
      <c r="H533" s="236">
        <v>12.6</v>
      </c>
      <c r="I533" s="237"/>
      <c r="J533" s="233"/>
      <c r="K533" s="233"/>
      <c r="L533" s="238"/>
      <c r="M533" s="239"/>
      <c r="N533" s="240"/>
      <c r="O533" s="240"/>
      <c r="P533" s="240"/>
      <c r="Q533" s="240"/>
      <c r="R533" s="240"/>
      <c r="S533" s="240"/>
      <c r="T533" s="241"/>
      <c r="U533" s="14"/>
      <c r="V533" s="14"/>
      <c r="W533" s="14"/>
      <c r="X533" s="14"/>
      <c r="Y533" s="14"/>
      <c r="Z533" s="14"/>
      <c r="AA533" s="14"/>
      <c r="AB533" s="14"/>
      <c r="AC533" s="14"/>
      <c r="AD533" s="14"/>
      <c r="AE533" s="14"/>
      <c r="AT533" s="242" t="s">
        <v>173</v>
      </c>
      <c r="AU533" s="242" t="s">
        <v>169</v>
      </c>
      <c r="AV533" s="14" t="s">
        <v>169</v>
      </c>
      <c r="AW533" s="14" t="s">
        <v>33</v>
      </c>
      <c r="AX533" s="14" t="s">
        <v>72</v>
      </c>
      <c r="AY533" s="242" t="s">
        <v>159</v>
      </c>
    </row>
    <row r="534" s="13" customFormat="1">
      <c r="A534" s="13"/>
      <c r="B534" s="222"/>
      <c r="C534" s="223"/>
      <c r="D534" s="217" t="s">
        <v>173</v>
      </c>
      <c r="E534" s="224" t="s">
        <v>19</v>
      </c>
      <c r="F534" s="225" t="s">
        <v>229</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173</v>
      </c>
      <c r="AU534" s="231" t="s">
        <v>169</v>
      </c>
      <c r="AV534" s="13" t="s">
        <v>80</v>
      </c>
      <c r="AW534" s="13" t="s">
        <v>33</v>
      </c>
      <c r="AX534" s="13" t="s">
        <v>72</v>
      </c>
      <c r="AY534" s="231" t="s">
        <v>159</v>
      </c>
    </row>
    <row r="535" s="14" customFormat="1">
      <c r="A535" s="14"/>
      <c r="B535" s="232"/>
      <c r="C535" s="233"/>
      <c r="D535" s="217" t="s">
        <v>173</v>
      </c>
      <c r="E535" s="234" t="s">
        <v>19</v>
      </c>
      <c r="F535" s="235" t="s">
        <v>236</v>
      </c>
      <c r="G535" s="233"/>
      <c r="H535" s="236">
        <v>146.30000000000001</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173</v>
      </c>
      <c r="AU535" s="242" t="s">
        <v>169</v>
      </c>
      <c r="AV535" s="14" t="s">
        <v>169</v>
      </c>
      <c r="AW535" s="14" t="s">
        <v>33</v>
      </c>
      <c r="AX535" s="14" t="s">
        <v>72</v>
      </c>
      <c r="AY535" s="242" t="s">
        <v>159</v>
      </c>
    </row>
    <row r="536" s="13" customFormat="1">
      <c r="A536" s="13"/>
      <c r="B536" s="222"/>
      <c r="C536" s="223"/>
      <c r="D536" s="217" t="s">
        <v>173</v>
      </c>
      <c r="E536" s="224" t="s">
        <v>19</v>
      </c>
      <c r="F536" s="225" t="s">
        <v>232</v>
      </c>
      <c r="G536" s="223"/>
      <c r="H536" s="224" t="s">
        <v>19</v>
      </c>
      <c r="I536" s="226"/>
      <c r="J536" s="223"/>
      <c r="K536" s="223"/>
      <c r="L536" s="227"/>
      <c r="M536" s="228"/>
      <c r="N536" s="229"/>
      <c r="O536" s="229"/>
      <c r="P536" s="229"/>
      <c r="Q536" s="229"/>
      <c r="R536" s="229"/>
      <c r="S536" s="229"/>
      <c r="T536" s="230"/>
      <c r="U536" s="13"/>
      <c r="V536" s="13"/>
      <c r="W536" s="13"/>
      <c r="X536" s="13"/>
      <c r="Y536" s="13"/>
      <c r="Z536" s="13"/>
      <c r="AA536" s="13"/>
      <c r="AB536" s="13"/>
      <c r="AC536" s="13"/>
      <c r="AD536" s="13"/>
      <c r="AE536" s="13"/>
      <c r="AT536" s="231" t="s">
        <v>173</v>
      </c>
      <c r="AU536" s="231" t="s">
        <v>169</v>
      </c>
      <c r="AV536" s="13" t="s">
        <v>80</v>
      </c>
      <c r="AW536" s="13" t="s">
        <v>33</v>
      </c>
      <c r="AX536" s="13" t="s">
        <v>72</v>
      </c>
      <c r="AY536" s="231" t="s">
        <v>159</v>
      </c>
    </row>
    <row r="537" s="14" customFormat="1">
      <c r="A537" s="14"/>
      <c r="B537" s="232"/>
      <c r="C537" s="233"/>
      <c r="D537" s="217" t="s">
        <v>173</v>
      </c>
      <c r="E537" s="234" t="s">
        <v>19</v>
      </c>
      <c r="F537" s="235" t="s">
        <v>237</v>
      </c>
      <c r="G537" s="233"/>
      <c r="H537" s="236">
        <v>133</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173</v>
      </c>
      <c r="AU537" s="242" t="s">
        <v>169</v>
      </c>
      <c r="AV537" s="14" t="s">
        <v>169</v>
      </c>
      <c r="AW537" s="14" t="s">
        <v>33</v>
      </c>
      <c r="AX537" s="14" t="s">
        <v>72</v>
      </c>
      <c r="AY537" s="242" t="s">
        <v>159</v>
      </c>
    </row>
    <row r="538" s="13" customFormat="1">
      <c r="A538" s="13"/>
      <c r="B538" s="222"/>
      <c r="C538" s="223"/>
      <c r="D538" s="217" t="s">
        <v>173</v>
      </c>
      <c r="E538" s="224" t="s">
        <v>19</v>
      </c>
      <c r="F538" s="225" t="s">
        <v>238</v>
      </c>
      <c r="G538" s="223"/>
      <c r="H538" s="224" t="s">
        <v>19</v>
      </c>
      <c r="I538" s="226"/>
      <c r="J538" s="223"/>
      <c r="K538" s="223"/>
      <c r="L538" s="227"/>
      <c r="M538" s="228"/>
      <c r="N538" s="229"/>
      <c r="O538" s="229"/>
      <c r="P538" s="229"/>
      <c r="Q538" s="229"/>
      <c r="R538" s="229"/>
      <c r="S538" s="229"/>
      <c r="T538" s="230"/>
      <c r="U538" s="13"/>
      <c r="V538" s="13"/>
      <c r="W538" s="13"/>
      <c r="X538" s="13"/>
      <c r="Y538" s="13"/>
      <c r="Z538" s="13"/>
      <c r="AA538" s="13"/>
      <c r="AB538" s="13"/>
      <c r="AC538" s="13"/>
      <c r="AD538" s="13"/>
      <c r="AE538" s="13"/>
      <c r="AT538" s="231" t="s">
        <v>173</v>
      </c>
      <c r="AU538" s="231" t="s">
        <v>169</v>
      </c>
      <c r="AV538" s="13" t="s">
        <v>80</v>
      </c>
      <c r="AW538" s="13" t="s">
        <v>33</v>
      </c>
      <c r="AX538" s="13" t="s">
        <v>72</v>
      </c>
      <c r="AY538" s="231" t="s">
        <v>159</v>
      </c>
    </row>
    <row r="539" s="14" customFormat="1">
      <c r="A539" s="14"/>
      <c r="B539" s="232"/>
      <c r="C539" s="233"/>
      <c r="D539" s="217" t="s">
        <v>173</v>
      </c>
      <c r="E539" s="234" t="s">
        <v>19</v>
      </c>
      <c r="F539" s="235" t="s">
        <v>239</v>
      </c>
      <c r="G539" s="233"/>
      <c r="H539" s="236">
        <v>-21.600000000000001</v>
      </c>
      <c r="I539" s="237"/>
      <c r="J539" s="233"/>
      <c r="K539" s="233"/>
      <c r="L539" s="238"/>
      <c r="M539" s="239"/>
      <c r="N539" s="240"/>
      <c r="O539" s="240"/>
      <c r="P539" s="240"/>
      <c r="Q539" s="240"/>
      <c r="R539" s="240"/>
      <c r="S539" s="240"/>
      <c r="T539" s="241"/>
      <c r="U539" s="14"/>
      <c r="V539" s="14"/>
      <c r="W539" s="14"/>
      <c r="X539" s="14"/>
      <c r="Y539" s="14"/>
      <c r="Z539" s="14"/>
      <c r="AA539" s="14"/>
      <c r="AB539" s="14"/>
      <c r="AC539" s="14"/>
      <c r="AD539" s="14"/>
      <c r="AE539" s="14"/>
      <c r="AT539" s="242" t="s">
        <v>173</v>
      </c>
      <c r="AU539" s="242" t="s">
        <v>169</v>
      </c>
      <c r="AV539" s="14" t="s">
        <v>169</v>
      </c>
      <c r="AW539" s="14" t="s">
        <v>33</v>
      </c>
      <c r="AX539" s="14" t="s">
        <v>72</v>
      </c>
      <c r="AY539" s="242" t="s">
        <v>159</v>
      </c>
    </row>
    <row r="540" s="14" customFormat="1">
      <c r="A540" s="14"/>
      <c r="B540" s="232"/>
      <c r="C540" s="233"/>
      <c r="D540" s="217" t="s">
        <v>173</v>
      </c>
      <c r="E540" s="234" t="s">
        <v>19</v>
      </c>
      <c r="F540" s="235" t="s">
        <v>240</v>
      </c>
      <c r="G540" s="233"/>
      <c r="H540" s="236">
        <v>-16.199999999999999</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173</v>
      </c>
      <c r="AU540" s="242" t="s">
        <v>169</v>
      </c>
      <c r="AV540" s="14" t="s">
        <v>169</v>
      </c>
      <c r="AW540" s="14" t="s">
        <v>33</v>
      </c>
      <c r="AX540" s="14" t="s">
        <v>72</v>
      </c>
      <c r="AY540" s="242" t="s">
        <v>159</v>
      </c>
    </row>
    <row r="541" s="14" customFormat="1">
      <c r="A541" s="14"/>
      <c r="B541" s="232"/>
      <c r="C541" s="233"/>
      <c r="D541" s="217" t="s">
        <v>173</v>
      </c>
      <c r="E541" s="234" t="s">
        <v>19</v>
      </c>
      <c r="F541" s="235" t="s">
        <v>241</v>
      </c>
      <c r="G541" s="233"/>
      <c r="H541" s="236">
        <v>-1.6499999999999999</v>
      </c>
      <c r="I541" s="237"/>
      <c r="J541" s="233"/>
      <c r="K541" s="233"/>
      <c r="L541" s="238"/>
      <c r="M541" s="239"/>
      <c r="N541" s="240"/>
      <c r="O541" s="240"/>
      <c r="P541" s="240"/>
      <c r="Q541" s="240"/>
      <c r="R541" s="240"/>
      <c r="S541" s="240"/>
      <c r="T541" s="241"/>
      <c r="U541" s="14"/>
      <c r="V541" s="14"/>
      <c r="W541" s="14"/>
      <c r="X541" s="14"/>
      <c r="Y541" s="14"/>
      <c r="Z541" s="14"/>
      <c r="AA541" s="14"/>
      <c r="AB541" s="14"/>
      <c r="AC541" s="14"/>
      <c r="AD541" s="14"/>
      <c r="AE541" s="14"/>
      <c r="AT541" s="242" t="s">
        <v>173</v>
      </c>
      <c r="AU541" s="242" t="s">
        <v>169</v>
      </c>
      <c r="AV541" s="14" t="s">
        <v>169</v>
      </c>
      <c r="AW541" s="14" t="s">
        <v>33</v>
      </c>
      <c r="AX541" s="14" t="s">
        <v>72</v>
      </c>
      <c r="AY541" s="242" t="s">
        <v>159</v>
      </c>
    </row>
    <row r="542" s="14" customFormat="1">
      <c r="A542" s="14"/>
      <c r="B542" s="232"/>
      <c r="C542" s="233"/>
      <c r="D542" s="217" t="s">
        <v>173</v>
      </c>
      <c r="E542" s="234" t="s">
        <v>19</v>
      </c>
      <c r="F542" s="235" t="s">
        <v>242</v>
      </c>
      <c r="G542" s="233"/>
      <c r="H542" s="236">
        <v>-0.64000000000000001</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173</v>
      </c>
      <c r="AU542" s="242" t="s">
        <v>169</v>
      </c>
      <c r="AV542" s="14" t="s">
        <v>169</v>
      </c>
      <c r="AW542" s="14" t="s">
        <v>33</v>
      </c>
      <c r="AX542" s="14" t="s">
        <v>72</v>
      </c>
      <c r="AY542" s="242" t="s">
        <v>159</v>
      </c>
    </row>
    <row r="543" s="14" customFormat="1">
      <c r="A543" s="14"/>
      <c r="B543" s="232"/>
      <c r="C543" s="233"/>
      <c r="D543" s="217" t="s">
        <v>173</v>
      </c>
      <c r="E543" s="234" t="s">
        <v>19</v>
      </c>
      <c r="F543" s="235" t="s">
        <v>243</v>
      </c>
      <c r="G543" s="233"/>
      <c r="H543" s="236">
        <v>-1.9550000000000001</v>
      </c>
      <c r="I543" s="237"/>
      <c r="J543" s="233"/>
      <c r="K543" s="233"/>
      <c r="L543" s="238"/>
      <c r="M543" s="239"/>
      <c r="N543" s="240"/>
      <c r="O543" s="240"/>
      <c r="P543" s="240"/>
      <c r="Q543" s="240"/>
      <c r="R543" s="240"/>
      <c r="S543" s="240"/>
      <c r="T543" s="241"/>
      <c r="U543" s="14"/>
      <c r="V543" s="14"/>
      <c r="W543" s="14"/>
      <c r="X543" s="14"/>
      <c r="Y543" s="14"/>
      <c r="Z543" s="14"/>
      <c r="AA543" s="14"/>
      <c r="AB543" s="14"/>
      <c r="AC543" s="14"/>
      <c r="AD543" s="14"/>
      <c r="AE543" s="14"/>
      <c r="AT543" s="242" t="s">
        <v>173</v>
      </c>
      <c r="AU543" s="242" t="s">
        <v>169</v>
      </c>
      <c r="AV543" s="14" t="s">
        <v>169</v>
      </c>
      <c r="AW543" s="14" t="s">
        <v>33</v>
      </c>
      <c r="AX543" s="14" t="s">
        <v>72</v>
      </c>
      <c r="AY543" s="242" t="s">
        <v>159</v>
      </c>
    </row>
    <row r="544" s="14" customFormat="1">
      <c r="A544" s="14"/>
      <c r="B544" s="232"/>
      <c r="C544" s="233"/>
      <c r="D544" s="217" t="s">
        <v>173</v>
      </c>
      <c r="E544" s="234" t="s">
        <v>19</v>
      </c>
      <c r="F544" s="235" t="s">
        <v>244</v>
      </c>
      <c r="G544" s="233"/>
      <c r="H544" s="236">
        <v>-0.88</v>
      </c>
      <c r="I544" s="237"/>
      <c r="J544" s="233"/>
      <c r="K544" s="233"/>
      <c r="L544" s="238"/>
      <c r="M544" s="239"/>
      <c r="N544" s="240"/>
      <c r="O544" s="240"/>
      <c r="P544" s="240"/>
      <c r="Q544" s="240"/>
      <c r="R544" s="240"/>
      <c r="S544" s="240"/>
      <c r="T544" s="241"/>
      <c r="U544" s="14"/>
      <c r="V544" s="14"/>
      <c r="W544" s="14"/>
      <c r="X544" s="14"/>
      <c r="Y544" s="14"/>
      <c r="Z544" s="14"/>
      <c r="AA544" s="14"/>
      <c r="AB544" s="14"/>
      <c r="AC544" s="14"/>
      <c r="AD544" s="14"/>
      <c r="AE544" s="14"/>
      <c r="AT544" s="242" t="s">
        <v>173</v>
      </c>
      <c r="AU544" s="242" t="s">
        <v>169</v>
      </c>
      <c r="AV544" s="14" t="s">
        <v>169</v>
      </c>
      <c r="AW544" s="14" t="s">
        <v>33</v>
      </c>
      <c r="AX544" s="14" t="s">
        <v>72</v>
      </c>
      <c r="AY544" s="242" t="s">
        <v>159</v>
      </c>
    </row>
    <row r="545" s="13" customFormat="1">
      <c r="A545" s="13"/>
      <c r="B545" s="222"/>
      <c r="C545" s="223"/>
      <c r="D545" s="217" t="s">
        <v>173</v>
      </c>
      <c r="E545" s="224" t="s">
        <v>19</v>
      </c>
      <c r="F545" s="225" t="s">
        <v>245</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173</v>
      </c>
      <c r="AU545" s="231" t="s">
        <v>169</v>
      </c>
      <c r="AV545" s="13" t="s">
        <v>80</v>
      </c>
      <c r="AW545" s="13" t="s">
        <v>33</v>
      </c>
      <c r="AX545" s="13" t="s">
        <v>72</v>
      </c>
      <c r="AY545" s="231" t="s">
        <v>159</v>
      </c>
    </row>
    <row r="546" s="14" customFormat="1">
      <c r="A546" s="14"/>
      <c r="B546" s="232"/>
      <c r="C546" s="233"/>
      <c r="D546" s="217" t="s">
        <v>173</v>
      </c>
      <c r="E546" s="234" t="s">
        <v>19</v>
      </c>
      <c r="F546" s="235" t="s">
        <v>246</v>
      </c>
      <c r="G546" s="233"/>
      <c r="H546" s="236">
        <v>17.640000000000001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173</v>
      </c>
      <c r="AU546" s="242" t="s">
        <v>169</v>
      </c>
      <c r="AV546" s="14" t="s">
        <v>169</v>
      </c>
      <c r="AW546" s="14" t="s">
        <v>33</v>
      </c>
      <c r="AX546" s="14" t="s">
        <v>72</v>
      </c>
      <c r="AY546" s="242" t="s">
        <v>159</v>
      </c>
    </row>
    <row r="547" s="14" customFormat="1">
      <c r="A547" s="14"/>
      <c r="B547" s="232"/>
      <c r="C547" s="233"/>
      <c r="D547" s="217" t="s">
        <v>173</v>
      </c>
      <c r="E547" s="234" t="s">
        <v>19</v>
      </c>
      <c r="F547" s="235" t="s">
        <v>247</v>
      </c>
      <c r="G547" s="233"/>
      <c r="H547" s="236">
        <v>10.08</v>
      </c>
      <c r="I547" s="237"/>
      <c r="J547" s="233"/>
      <c r="K547" s="233"/>
      <c r="L547" s="238"/>
      <c r="M547" s="239"/>
      <c r="N547" s="240"/>
      <c r="O547" s="240"/>
      <c r="P547" s="240"/>
      <c r="Q547" s="240"/>
      <c r="R547" s="240"/>
      <c r="S547" s="240"/>
      <c r="T547" s="241"/>
      <c r="U547" s="14"/>
      <c r="V547" s="14"/>
      <c r="W547" s="14"/>
      <c r="X547" s="14"/>
      <c r="Y547" s="14"/>
      <c r="Z547" s="14"/>
      <c r="AA547" s="14"/>
      <c r="AB547" s="14"/>
      <c r="AC547" s="14"/>
      <c r="AD547" s="14"/>
      <c r="AE547" s="14"/>
      <c r="AT547" s="242" t="s">
        <v>173</v>
      </c>
      <c r="AU547" s="242" t="s">
        <v>169</v>
      </c>
      <c r="AV547" s="14" t="s">
        <v>169</v>
      </c>
      <c r="AW547" s="14" t="s">
        <v>33</v>
      </c>
      <c r="AX547" s="14" t="s">
        <v>72</v>
      </c>
      <c r="AY547" s="242" t="s">
        <v>159</v>
      </c>
    </row>
    <row r="548" s="14" customFormat="1">
      <c r="A548" s="14"/>
      <c r="B548" s="232"/>
      <c r="C548" s="233"/>
      <c r="D548" s="217" t="s">
        <v>173</v>
      </c>
      <c r="E548" s="234" t="s">
        <v>19</v>
      </c>
      <c r="F548" s="235" t="s">
        <v>248</v>
      </c>
      <c r="G548" s="233"/>
      <c r="H548" s="236">
        <v>2.4849999999999999</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173</v>
      </c>
      <c r="AU548" s="242" t="s">
        <v>169</v>
      </c>
      <c r="AV548" s="14" t="s">
        <v>169</v>
      </c>
      <c r="AW548" s="14" t="s">
        <v>33</v>
      </c>
      <c r="AX548" s="14" t="s">
        <v>72</v>
      </c>
      <c r="AY548" s="242" t="s">
        <v>159</v>
      </c>
    </row>
    <row r="549" s="14" customFormat="1">
      <c r="A549" s="14"/>
      <c r="B549" s="232"/>
      <c r="C549" s="233"/>
      <c r="D549" s="217" t="s">
        <v>173</v>
      </c>
      <c r="E549" s="234" t="s">
        <v>19</v>
      </c>
      <c r="F549" s="235" t="s">
        <v>249</v>
      </c>
      <c r="G549" s="233"/>
      <c r="H549" s="236">
        <v>1.3999999999999999</v>
      </c>
      <c r="I549" s="237"/>
      <c r="J549" s="233"/>
      <c r="K549" s="233"/>
      <c r="L549" s="238"/>
      <c r="M549" s="239"/>
      <c r="N549" s="240"/>
      <c r="O549" s="240"/>
      <c r="P549" s="240"/>
      <c r="Q549" s="240"/>
      <c r="R549" s="240"/>
      <c r="S549" s="240"/>
      <c r="T549" s="241"/>
      <c r="U549" s="14"/>
      <c r="V549" s="14"/>
      <c r="W549" s="14"/>
      <c r="X549" s="14"/>
      <c r="Y549" s="14"/>
      <c r="Z549" s="14"/>
      <c r="AA549" s="14"/>
      <c r="AB549" s="14"/>
      <c r="AC549" s="14"/>
      <c r="AD549" s="14"/>
      <c r="AE549" s="14"/>
      <c r="AT549" s="242" t="s">
        <v>173</v>
      </c>
      <c r="AU549" s="242" t="s">
        <v>169</v>
      </c>
      <c r="AV549" s="14" t="s">
        <v>169</v>
      </c>
      <c r="AW549" s="14" t="s">
        <v>33</v>
      </c>
      <c r="AX549" s="14" t="s">
        <v>72</v>
      </c>
      <c r="AY549" s="242" t="s">
        <v>159</v>
      </c>
    </row>
    <row r="550" s="14" customFormat="1">
      <c r="A550" s="14"/>
      <c r="B550" s="232"/>
      <c r="C550" s="233"/>
      <c r="D550" s="217" t="s">
        <v>173</v>
      </c>
      <c r="E550" s="234" t="s">
        <v>19</v>
      </c>
      <c r="F550" s="235" t="s">
        <v>250</v>
      </c>
      <c r="G550" s="233"/>
      <c r="H550" s="236">
        <v>1.9079999999999999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173</v>
      </c>
      <c r="AU550" s="242" t="s">
        <v>169</v>
      </c>
      <c r="AV550" s="14" t="s">
        <v>169</v>
      </c>
      <c r="AW550" s="14" t="s">
        <v>33</v>
      </c>
      <c r="AX550" s="14" t="s">
        <v>72</v>
      </c>
      <c r="AY550" s="242" t="s">
        <v>159</v>
      </c>
    </row>
    <row r="551" s="14" customFormat="1">
      <c r="A551" s="14"/>
      <c r="B551" s="232"/>
      <c r="C551" s="233"/>
      <c r="D551" s="217" t="s">
        <v>173</v>
      </c>
      <c r="E551" s="234" t="s">
        <v>19</v>
      </c>
      <c r="F551" s="235" t="s">
        <v>251</v>
      </c>
      <c r="G551" s="233"/>
      <c r="H551" s="236">
        <v>1.05</v>
      </c>
      <c r="I551" s="237"/>
      <c r="J551" s="233"/>
      <c r="K551" s="233"/>
      <c r="L551" s="238"/>
      <c r="M551" s="239"/>
      <c r="N551" s="240"/>
      <c r="O551" s="240"/>
      <c r="P551" s="240"/>
      <c r="Q551" s="240"/>
      <c r="R551" s="240"/>
      <c r="S551" s="240"/>
      <c r="T551" s="241"/>
      <c r="U551" s="14"/>
      <c r="V551" s="14"/>
      <c r="W551" s="14"/>
      <c r="X551" s="14"/>
      <c r="Y551" s="14"/>
      <c r="Z551" s="14"/>
      <c r="AA551" s="14"/>
      <c r="AB551" s="14"/>
      <c r="AC551" s="14"/>
      <c r="AD551" s="14"/>
      <c r="AE551" s="14"/>
      <c r="AT551" s="242" t="s">
        <v>173</v>
      </c>
      <c r="AU551" s="242" t="s">
        <v>169</v>
      </c>
      <c r="AV551" s="14" t="s">
        <v>169</v>
      </c>
      <c r="AW551" s="14" t="s">
        <v>33</v>
      </c>
      <c r="AX551" s="14" t="s">
        <v>72</v>
      </c>
      <c r="AY551" s="242" t="s">
        <v>159</v>
      </c>
    </row>
    <row r="552" s="13" customFormat="1">
      <c r="A552" s="13"/>
      <c r="B552" s="222"/>
      <c r="C552" s="223"/>
      <c r="D552" s="217" t="s">
        <v>173</v>
      </c>
      <c r="E552" s="224" t="s">
        <v>19</v>
      </c>
      <c r="F552" s="225" t="s">
        <v>263</v>
      </c>
      <c r="G552" s="223"/>
      <c r="H552" s="224" t="s">
        <v>19</v>
      </c>
      <c r="I552" s="226"/>
      <c r="J552" s="223"/>
      <c r="K552" s="223"/>
      <c r="L552" s="227"/>
      <c r="M552" s="228"/>
      <c r="N552" s="229"/>
      <c r="O552" s="229"/>
      <c r="P552" s="229"/>
      <c r="Q552" s="229"/>
      <c r="R552" s="229"/>
      <c r="S552" s="229"/>
      <c r="T552" s="230"/>
      <c r="U552" s="13"/>
      <c r="V552" s="13"/>
      <c r="W552" s="13"/>
      <c r="X552" s="13"/>
      <c r="Y552" s="13"/>
      <c r="Z552" s="13"/>
      <c r="AA552" s="13"/>
      <c r="AB552" s="13"/>
      <c r="AC552" s="13"/>
      <c r="AD552" s="13"/>
      <c r="AE552" s="13"/>
      <c r="AT552" s="231" t="s">
        <v>173</v>
      </c>
      <c r="AU552" s="231" t="s">
        <v>169</v>
      </c>
      <c r="AV552" s="13" t="s">
        <v>80</v>
      </c>
      <c r="AW552" s="13" t="s">
        <v>33</v>
      </c>
      <c r="AX552" s="13" t="s">
        <v>72</v>
      </c>
      <c r="AY552" s="231" t="s">
        <v>159</v>
      </c>
    </row>
    <row r="553" s="14" customFormat="1">
      <c r="A553" s="14"/>
      <c r="B553" s="232"/>
      <c r="C553" s="233"/>
      <c r="D553" s="217" t="s">
        <v>173</v>
      </c>
      <c r="E553" s="234" t="s">
        <v>19</v>
      </c>
      <c r="F553" s="235" t="s">
        <v>264</v>
      </c>
      <c r="G553" s="233"/>
      <c r="H553" s="236">
        <v>36</v>
      </c>
      <c r="I553" s="237"/>
      <c r="J553" s="233"/>
      <c r="K553" s="233"/>
      <c r="L553" s="238"/>
      <c r="M553" s="239"/>
      <c r="N553" s="240"/>
      <c r="O553" s="240"/>
      <c r="P553" s="240"/>
      <c r="Q553" s="240"/>
      <c r="R553" s="240"/>
      <c r="S553" s="240"/>
      <c r="T553" s="241"/>
      <c r="U553" s="14"/>
      <c r="V553" s="14"/>
      <c r="W553" s="14"/>
      <c r="X553" s="14"/>
      <c r="Y553" s="14"/>
      <c r="Z553" s="14"/>
      <c r="AA553" s="14"/>
      <c r="AB553" s="14"/>
      <c r="AC553" s="14"/>
      <c r="AD553" s="14"/>
      <c r="AE553" s="14"/>
      <c r="AT553" s="242" t="s">
        <v>173</v>
      </c>
      <c r="AU553" s="242" t="s">
        <v>169</v>
      </c>
      <c r="AV553" s="14" t="s">
        <v>169</v>
      </c>
      <c r="AW553" s="14" t="s">
        <v>33</v>
      </c>
      <c r="AX553" s="14" t="s">
        <v>72</v>
      </c>
      <c r="AY553" s="242" t="s">
        <v>159</v>
      </c>
    </row>
    <row r="554" s="15" customFormat="1">
      <c r="A554" s="15"/>
      <c r="B554" s="243"/>
      <c r="C554" s="244"/>
      <c r="D554" s="217" t="s">
        <v>173</v>
      </c>
      <c r="E554" s="245" t="s">
        <v>19</v>
      </c>
      <c r="F554" s="246" t="s">
        <v>177</v>
      </c>
      <c r="G554" s="244"/>
      <c r="H554" s="247">
        <v>338.43800000000005</v>
      </c>
      <c r="I554" s="248"/>
      <c r="J554" s="244"/>
      <c r="K554" s="244"/>
      <c r="L554" s="249"/>
      <c r="M554" s="250"/>
      <c r="N554" s="251"/>
      <c r="O554" s="251"/>
      <c r="P554" s="251"/>
      <c r="Q554" s="251"/>
      <c r="R554" s="251"/>
      <c r="S554" s="251"/>
      <c r="T554" s="252"/>
      <c r="U554" s="15"/>
      <c r="V554" s="15"/>
      <c r="W554" s="15"/>
      <c r="X554" s="15"/>
      <c r="Y554" s="15"/>
      <c r="Z554" s="15"/>
      <c r="AA554" s="15"/>
      <c r="AB554" s="15"/>
      <c r="AC554" s="15"/>
      <c r="AD554" s="15"/>
      <c r="AE554" s="15"/>
      <c r="AT554" s="253" t="s">
        <v>173</v>
      </c>
      <c r="AU554" s="253" t="s">
        <v>169</v>
      </c>
      <c r="AV554" s="15" t="s">
        <v>168</v>
      </c>
      <c r="AW554" s="15" t="s">
        <v>33</v>
      </c>
      <c r="AX554" s="15" t="s">
        <v>80</v>
      </c>
      <c r="AY554" s="253" t="s">
        <v>159</v>
      </c>
    </row>
    <row r="555" s="2" customFormat="1" ht="24.15" customHeight="1">
      <c r="A555" s="38"/>
      <c r="B555" s="39"/>
      <c r="C555" s="204" t="s">
        <v>449</v>
      </c>
      <c r="D555" s="204" t="s">
        <v>163</v>
      </c>
      <c r="E555" s="205" t="s">
        <v>450</v>
      </c>
      <c r="F555" s="206" t="s">
        <v>451</v>
      </c>
      <c r="G555" s="207" t="s">
        <v>278</v>
      </c>
      <c r="H555" s="208">
        <v>28.75</v>
      </c>
      <c r="I555" s="209"/>
      <c r="J555" s="210">
        <f>ROUND(I555*H555,2)</f>
        <v>0</v>
      </c>
      <c r="K555" s="206" t="s">
        <v>167</v>
      </c>
      <c r="L555" s="44"/>
      <c r="M555" s="211" t="s">
        <v>19</v>
      </c>
      <c r="N555" s="212" t="s">
        <v>44</v>
      </c>
      <c r="O555" s="84"/>
      <c r="P555" s="213">
        <f>O555*H555</f>
        <v>0</v>
      </c>
      <c r="Q555" s="213">
        <v>0.020650000000000002</v>
      </c>
      <c r="R555" s="213">
        <f>Q555*H555</f>
        <v>0.59368750000000003</v>
      </c>
      <c r="S555" s="213">
        <v>0</v>
      </c>
      <c r="T555" s="214">
        <f>S555*H555</f>
        <v>0</v>
      </c>
      <c r="U555" s="38"/>
      <c r="V555" s="38"/>
      <c r="W555" s="38"/>
      <c r="X555" s="38"/>
      <c r="Y555" s="38"/>
      <c r="Z555" s="38"/>
      <c r="AA555" s="38"/>
      <c r="AB555" s="38"/>
      <c r="AC555" s="38"/>
      <c r="AD555" s="38"/>
      <c r="AE555" s="38"/>
      <c r="AR555" s="215" t="s">
        <v>168</v>
      </c>
      <c r="AT555" s="215" t="s">
        <v>163</v>
      </c>
      <c r="AU555" s="215" t="s">
        <v>169</v>
      </c>
      <c r="AY555" s="17" t="s">
        <v>159</v>
      </c>
      <c r="BE555" s="216">
        <f>IF(N555="základní",J555,0)</f>
        <v>0</v>
      </c>
      <c r="BF555" s="216">
        <f>IF(N555="snížená",J555,0)</f>
        <v>0</v>
      </c>
      <c r="BG555" s="216">
        <f>IF(N555="zákl. přenesená",J555,0)</f>
        <v>0</v>
      </c>
      <c r="BH555" s="216">
        <f>IF(N555="sníž. přenesená",J555,0)</f>
        <v>0</v>
      </c>
      <c r="BI555" s="216">
        <f>IF(N555="nulová",J555,0)</f>
        <v>0</v>
      </c>
      <c r="BJ555" s="17" t="s">
        <v>169</v>
      </c>
      <c r="BK555" s="216">
        <f>ROUND(I555*H555,2)</f>
        <v>0</v>
      </c>
      <c r="BL555" s="17" t="s">
        <v>168</v>
      </c>
      <c r="BM555" s="215" t="s">
        <v>452</v>
      </c>
    </row>
    <row r="556" s="13" customFormat="1">
      <c r="A556" s="13"/>
      <c r="B556" s="222"/>
      <c r="C556" s="223"/>
      <c r="D556" s="217" t="s">
        <v>173</v>
      </c>
      <c r="E556" s="224" t="s">
        <v>19</v>
      </c>
      <c r="F556" s="225" t="s">
        <v>252</v>
      </c>
      <c r="G556" s="223"/>
      <c r="H556" s="224" t="s">
        <v>19</v>
      </c>
      <c r="I556" s="226"/>
      <c r="J556" s="223"/>
      <c r="K556" s="223"/>
      <c r="L556" s="227"/>
      <c r="M556" s="228"/>
      <c r="N556" s="229"/>
      <c r="O556" s="229"/>
      <c r="P556" s="229"/>
      <c r="Q556" s="229"/>
      <c r="R556" s="229"/>
      <c r="S556" s="229"/>
      <c r="T556" s="230"/>
      <c r="U556" s="13"/>
      <c r="V556" s="13"/>
      <c r="W556" s="13"/>
      <c r="X556" s="13"/>
      <c r="Y556" s="13"/>
      <c r="Z556" s="13"/>
      <c r="AA556" s="13"/>
      <c r="AB556" s="13"/>
      <c r="AC556" s="13"/>
      <c r="AD556" s="13"/>
      <c r="AE556" s="13"/>
      <c r="AT556" s="231" t="s">
        <v>173</v>
      </c>
      <c r="AU556" s="231" t="s">
        <v>169</v>
      </c>
      <c r="AV556" s="13" t="s">
        <v>80</v>
      </c>
      <c r="AW556" s="13" t="s">
        <v>33</v>
      </c>
      <c r="AX556" s="13" t="s">
        <v>72</v>
      </c>
      <c r="AY556" s="231" t="s">
        <v>159</v>
      </c>
    </row>
    <row r="557" s="14" customFormat="1">
      <c r="A557" s="14"/>
      <c r="B557" s="232"/>
      <c r="C557" s="233"/>
      <c r="D557" s="217" t="s">
        <v>173</v>
      </c>
      <c r="E557" s="234" t="s">
        <v>19</v>
      </c>
      <c r="F557" s="235" t="s">
        <v>291</v>
      </c>
      <c r="G557" s="233"/>
      <c r="H557" s="236">
        <v>14.4</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173</v>
      </c>
      <c r="AU557" s="242" t="s">
        <v>169</v>
      </c>
      <c r="AV557" s="14" t="s">
        <v>169</v>
      </c>
      <c r="AW557" s="14" t="s">
        <v>33</v>
      </c>
      <c r="AX557" s="14" t="s">
        <v>72</v>
      </c>
      <c r="AY557" s="242" t="s">
        <v>159</v>
      </c>
    </row>
    <row r="558" s="14" customFormat="1">
      <c r="A558" s="14"/>
      <c r="B558" s="232"/>
      <c r="C558" s="233"/>
      <c r="D558" s="217" t="s">
        <v>173</v>
      </c>
      <c r="E558" s="234" t="s">
        <v>19</v>
      </c>
      <c r="F558" s="235" t="s">
        <v>292</v>
      </c>
      <c r="G558" s="233"/>
      <c r="H558" s="236">
        <v>10.800000000000001</v>
      </c>
      <c r="I558" s="237"/>
      <c r="J558" s="233"/>
      <c r="K558" s="233"/>
      <c r="L558" s="238"/>
      <c r="M558" s="239"/>
      <c r="N558" s="240"/>
      <c r="O558" s="240"/>
      <c r="P558" s="240"/>
      <c r="Q558" s="240"/>
      <c r="R558" s="240"/>
      <c r="S558" s="240"/>
      <c r="T558" s="241"/>
      <c r="U558" s="14"/>
      <c r="V558" s="14"/>
      <c r="W558" s="14"/>
      <c r="X558" s="14"/>
      <c r="Y558" s="14"/>
      <c r="Z558" s="14"/>
      <c r="AA558" s="14"/>
      <c r="AB558" s="14"/>
      <c r="AC558" s="14"/>
      <c r="AD558" s="14"/>
      <c r="AE558" s="14"/>
      <c r="AT558" s="242" t="s">
        <v>173</v>
      </c>
      <c r="AU558" s="242" t="s">
        <v>169</v>
      </c>
      <c r="AV558" s="14" t="s">
        <v>169</v>
      </c>
      <c r="AW558" s="14" t="s">
        <v>33</v>
      </c>
      <c r="AX558" s="14" t="s">
        <v>72</v>
      </c>
      <c r="AY558" s="242" t="s">
        <v>159</v>
      </c>
    </row>
    <row r="559" s="14" customFormat="1">
      <c r="A559" s="14"/>
      <c r="B559" s="232"/>
      <c r="C559" s="233"/>
      <c r="D559" s="217" t="s">
        <v>173</v>
      </c>
      <c r="E559" s="234" t="s">
        <v>19</v>
      </c>
      <c r="F559" s="235" t="s">
        <v>293</v>
      </c>
      <c r="G559" s="233"/>
      <c r="H559" s="236">
        <v>1.1000000000000001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173</v>
      </c>
      <c r="AU559" s="242" t="s">
        <v>169</v>
      </c>
      <c r="AV559" s="14" t="s">
        <v>169</v>
      </c>
      <c r="AW559" s="14" t="s">
        <v>33</v>
      </c>
      <c r="AX559" s="14" t="s">
        <v>72</v>
      </c>
      <c r="AY559" s="242" t="s">
        <v>159</v>
      </c>
    </row>
    <row r="560" s="14" customFormat="1">
      <c r="A560" s="14"/>
      <c r="B560" s="232"/>
      <c r="C560" s="233"/>
      <c r="D560" s="217" t="s">
        <v>173</v>
      </c>
      <c r="E560" s="234" t="s">
        <v>19</v>
      </c>
      <c r="F560" s="235" t="s">
        <v>294</v>
      </c>
      <c r="G560" s="233"/>
      <c r="H560" s="236">
        <v>0.80000000000000004</v>
      </c>
      <c r="I560" s="237"/>
      <c r="J560" s="233"/>
      <c r="K560" s="233"/>
      <c r="L560" s="238"/>
      <c r="M560" s="239"/>
      <c r="N560" s="240"/>
      <c r="O560" s="240"/>
      <c r="P560" s="240"/>
      <c r="Q560" s="240"/>
      <c r="R560" s="240"/>
      <c r="S560" s="240"/>
      <c r="T560" s="241"/>
      <c r="U560" s="14"/>
      <c r="V560" s="14"/>
      <c r="W560" s="14"/>
      <c r="X560" s="14"/>
      <c r="Y560" s="14"/>
      <c r="Z560" s="14"/>
      <c r="AA560" s="14"/>
      <c r="AB560" s="14"/>
      <c r="AC560" s="14"/>
      <c r="AD560" s="14"/>
      <c r="AE560" s="14"/>
      <c r="AT560" s="242" t="s">
        <v>173</v>
      </c>
      <c r="AU560" s="242" t="s">
        <v>169</v>
      </c>
      <c r="AV560" s="14" t="s">
        <v>169</v>
      </c>
      <c r="AW560" s="14" t="s">
        <v>33</v>
      </c>
      <c r="AX560" s="14" t="s">
        <v>72</v>
      </c>
      <c r="AY560" s="242" t="s">
        <v>159</v>
      </c>
    </row>
    <row r="561" s="14" customFormat="1">
      <c r="A561" s="14"/>
      <c r="B561" s="232"/>
      <c r="C561" s="233"/>
      <c r="D561" s="217" t="s">
        <v>173</v>
      </c>
      <c r="E561" s="234" t="s">
        <v>19</v>
      </c>
      <c r="F561" s="235" t="s">
        <v>295</v>
      </c>
      <c r="G561" s="233"/>
      <c r="H561" s="236">
        <v>0.84999999999999998</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173</v>
      </c>
      <c r="AU561" s="242" t="s">
        <v>169</v>
      </c>
      <c r="AV561" s="14" t="s">
        <v>169</v>
      </c>
      <c r="AW561" s="14" t="s">
        <v>33</v>
      </c>
      <c r="AX561" s="14" t="s">
        <v>72</v>
      </c>
      <c r="AY561" s="242" t="s">
        <v>159</v>
      </c>
    </row>
    <row r="562" s="14" customFormat="1">
      <c r="A562" s="14"/>
      <c r="B562" s="232"/>
      <c r="C562" s="233"/>
      <c r="D562" s="217" t="s">
        <v>173</v>
      </c>
      <c r="E562" s="234" t="s">
        <v>19</v>
      </c>
      <c r="F562" s="235" t="s">
        <v>296</v>
      </c>
      <c r="G562" s="233"/>
      <c r="H562" s="236">
        <v>0.80000000000000004</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173</v>
      </c>
      <c r="AU562" s="242" t="s">
        <v>169</v>
      </c>
      <c r="AV562" s="14" t="s">
        <v>169</v>
      </c>
      <c r="AW562" s="14" t="s">
        <v>33</v>
      </c>
      <c r="AX562" s="14" t="s">
        <v>72</v>
      </c>
      <c r="AY562" s="242" t="s">
        <v>159</v>
      </c>
    </row>
    <row r="563" s="15" customFormat="1">
      <c r="A563" s="15"/>
      <c r="B563" s="243"/>
      <c r="C563" s="244"/>
      <c r="D563" s="217" t="s">
        <v>173</v>
      </c>
      <c r="E563" s="245" t="s">
        <v>19</v>
      </c>
      <c r="F563" s="246" t="s">
        <v>177</v>
      </c>
      <c r="G563" s="244"/>
      <c r="H563" s="247">
        <v>28.750000000000007</v>
      </c>
      <c r="I563" s="248"/>
      <c r="J563" s="244"/>
      <c r="K563" s="244"/>
      <c r="L563" s="249"/>
      <c r="M563" s="250"/>
      <c r="N563" s="251"/>
      <c r="O563" s="251"/>
      <c r="P563" s="251"/>
      <c r="Q563" s="251"/>
      <c r="R563" s="251"/>
      <c r="S563" s="251"/>
      <c r="T563" s="252"/>
      <c r="U563" s="15"/>
      <c r="V563" s="15"/>
      <c r="W563" s="15"/>
      <c r="X563" s="15"/>
      <c r="Y563" s="15"/>
      <c r="Z563" s="15"/>
      <c r="AA563" s="15"/>
      <c r="AB563" s="15"/>
      <c r="AC563" s="15"/>
      <c r="AD563" s="15"/>
      <c r="AE563" s="15"/>
      <c r="AT563" s="253" t="s">
        <v>173</v>
      </c>
      <c r="AU563" s="253" t="s">
        <v>169</v>
      </c>
      <c r="AV563" s="15" t="s">
        <v>168</v>
      </c>
      <c r="AW563" s="15" t="s">
        <v>33</v>
      </c>
      <c r="AX563" s="15" t="s">
        <v>80</v>
      </c>
      <c r="AY563" s="253" t="s">
        <v>159</v>
      </c>
    </row>
    <row r="564" s="2" customFormat="1" ht="37.8" customHeight="1">
      <c r="A564" s="38"/>
      <c r="B564" s="39"/>
      <c r="C564" s="204" t="s">
        <v>453</v>
      </c>
      <c r="D564" s="204" t="s">
        <v>163</v>
      </c>
      <c r="E564" s="205" t="s">
        <v>454</v>
      </c>
      <c r="F564" s="206" t="s">
        <v>455</v>
      </c>
      <c r="G564" s="207" t="s">
        <v>166</v>
      </c>
      <c r="H564" s="208">
        <v>54.055</v>
      </c>
      <c r="I564" s="209"/>
      <c r="J564" s="210">
        <f>ROUND(I564*H564,2)</f>
        <v>0</v>
      </c>
      <c r="K564" s="206" t="s">
        <v>167</v>
      </c>
      <c r="L564" s="44"/>
      <c r="M564" s="211" t="s">
        <v>19</v>
      </c>
      <c r="N564" s="212" t="s">
        <v>44</v>
      </c>
      <c r="O564" s="84"/>
      <c r="P564" s="213">
        <f>O564*H564</f>
        <v>0</v>
      </c>
      <c r="Q564" s="213">
        <v>0</v>
      </c>
      <c r="R564" s="213">
        <f>Q564*H564</f>
        <v>0</v>
      </c>
      <c r="S564" s="213">
        <v>0</v>
      </c>
      <c r="T564" s="214">
        <f>S564*H564</f>
        <v>0</v>
      </c>
      <c r="U564" s="38"/>
      <c r="V564" s="38"/>
      <c r="W564" s="38"/>
      <c r="X564" s="38"/>
      <c r="Y564" s="38"/>
      <c r="Z564" s="38"/>
      <c r="AA564" s="38"/>
      <c r="AB564" s="38"/>
      <c r="AC564" s="38"/>
      <c r="AD564" s="38"/>
      <c r="AE564" s="38"/>
      <c r="AR564" s="215" t="s">
        <v>168</v>
      </c>
      <c r="AT564" s="215" t="s">
        <v>163</v>
      </c>
      <c r="AU564" s="215" t="s">
        <v>169</v>
      </c>
      <c r="AY564" s="17" t="s">
        <v>159</v>
      </c>
      <c r="BE564" s="216">
        <f>IF(N564="základní",J564,0)</f>
        <v>0</v>
      </c>
      <c r="BF564" s="216">
        <f>IF(N564="snížená",J564,0)</f>
        <v>0</v>
      </c>
      <c r="BG564" s="216">
        <f>IF(N564="zákl. přenesená",J564,0)</f>
        <v>0</v>
      </c>
      <c r="BH564" s="216">
        <f>IF(N564="sníž. přenesená",J564,0)</f>
        <v>0</v>
      </c>
      <c r="BI564" s="216">
        <f>IF(N564="nulová",J564,0)</f>
        <v>0</v>
      </c>
      <c r="BJ564" s="17" t="s">
        <v>169</v>
      </c>
      <c r="BK564" s="216">
        <f>ROUND(I564*H564,2)</f>
        <v>0</v>
      </c>
      <c r="BL564" s="17" t="s">
        <v>168</v>
      </c>
      <c r="BM564" s="215" t="s">
        <v>456</v>
      </c>
    </row>
    <row r="565" s="2" customFormat="1">
      <c r="A565" s="38"/>
      <c r="B565" s="39"/>
      <c r="C565" s="40"/>
      <c r="D565" s="217" t="s">
        <v>171</v>
      </c>
      <c r="E565" s="40"/>
      <c r="F565" s="218" t="s">
        <v>457</v>
      </c>
      <c r="G565" s="40"/>
      <c r="H565" s="40"/>
      <c r="I565" s="219"/>
      <c r="J565" s="40"/>
      <c r="K565" s="40"/>
      <c r="L565" s="44"/>
      <c r="M565" s="220"/>
      <c r="N565" s="221"/>
      <c r="O565" s="84"/>
      <c r="P565" s="84"/>
      <c r="Q565" s="84"/>
      <c r="R565" s="84"/>
      <c r="S565" s="84"/>
      <c r="T565" s="85"/>
      <c r="U565" s="38"/>
      <c r="V565" s="38"/>
      <c r="W565" s="38"/>
      <c r="X565" s="38"/>
      <c r="Y565" s="38"/>
      <c r="Z565" s="38"/>
      <c r="AA565" s="38"/>
      <c r="AB565" s="38"/>
      <c r="AC565" s="38"/>
      <c r="AD565" s="38"/>
      <c r="AE565" s="38"/>
      <c r="AT565" s="17" t="s">
        <v>171</v>
      </c>
      <c r="AU565" s="17" t="s">
        <v>169</v>
      </c>
    </row>
    <row r="566" s="13" customFormat="1">
      <c r="A566" s="13"/>
      <c r="B566" s="222"/>
      <c r="C566" s="223"/>
      <c r="D566" s="217" t="s">
        <v>173</v>
      </c>
      <c r="E566" s="224" t="s">
        <v>19</v>
      </c>
      <c r="F566" s="225" t="s">
        <v>174</v>
      </c>
      <c r="G566" s="223"/>
      <c r="H566" s="224" t="s">
        <v>19</v>
      </c>
      <c r="I566" s="226"/>
      <c r="J566" s="223"/>
      <c r="K566" s="223"/>
      <c r="L566" s="227"/>
      <c r="M566" s="228"/>
      <c r="N566" s="229"/>
      <c r="O566" s="229"/>
      <c r="P566" s="229"/>
      <c r="Q566" s="229"/>
      <c r="R566" s="229"/>
      <c r="S566" s="229"/>
      <c r="T566" s="230"/>
      <c r="U566" s="13"/>
      <c r="V566" s="13"/>
      <c r="W566" s="13"/>
      <c r="X566" s="13"/>
      <c r="Y566" s="13"/>
      <c r="Z566" s="13"/>
      <c r="AA566" s="13"/>
      <c r="AB566" s="13"/>
      <c r="AC566" s="13"/>
      <c r="AD566" s="13"/>
      <c r="AE566" s="13"/>
      <c r="AT566" s="231" t="s">
        <v>173</v>
      </c>
      <c r="AU566" s="231" t="s">
        <v>169</v>
      </c>
      <c r="AV566" s="13" t="s">
        <v>80</v>
      </c>
      <c r="AW566" s="13" t="s">
        <v>33</v>
      </c>
      <c r="AX566" s="13" t="s">
        <v>72</v>
      </c>
      <c r="AY566" s="231" t="s">
        <v>159</v>
      </c>
    </row>
    <row r="567" s="14" customFormat="1">
      <c r="A567" s="14"/>
      <c r="B567" s="232"/>
      <c r="C567" s="233"/>
      <c r="D567" s="217" t="s">
        <v>173</v>
      </c>
      <c r="E567" s="234" t="s">
        <v>19</v>
      </c>
      <c r="F567" s="235" t="s">
        <v>458</v>
      </c>
      <c r="G567" s="233"/>
      <c r="H567" s="236">
        <v>1.8899999999999999</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173</v>
      </c>
      <c r="AU567" s="242" t="s">
        <v>169</v>
      </c>
      <c r="AV567" s="14" t="s">
        <v>169</v>
      </c>
      <c r="AW567" s="14" t="s">
        <v>33</v>
      </c>
      <c r="AX567" s="14" t="s">
        <v>72</v>
      </c>
      <c r="AY567" s="242" t="s">
        <v>159</v>
      </c>
    </row>
    <row r="568" s="14" customFormat="1">
      <c r="A568" s="14"/>
      <c r="B568" s="232"/>
      <c r="C568" s="233"/>
      <c r="D568" s="217" t="s">
        <v>173</v>
      </c>
      <c r="E568" s="234" t="s">
        <v>19</v>
      </c>
      <c r="F568" s="235" t="s">
        <v>459</v>
      </c>
      <c r="G568" s="233"/>
      <c r="H568" s="236">
        <v>1.6200000000000001</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173</v>
      </c>
      <c r="AU568" s="242" t="s">
        <v>169</v>
      </c>
      <c r="AV568" s="14" t="s">
        <v>169</v>
      </c>
      <c r="AW568" s="14" t="s">
        <v>33</v>
      </c>
      <c r="AX568" s="14" t="s">
        <v>72</v>
      </c>
      <c r="AY568" s="242" t="s">
        <v>159</v>
      </c>
    </row>
    <row r="569" s="13" customFormat="1">
      <c r="A569" s="13"/>
      <c r="B569" s="222"/>
      <c r="C569" s="223"/>
      <c r="D569" s="217" t="s">
        <v>173</v>
      </c>
      <c r="E569" s="224" t="s">
        <v>19</v>
      </c>
      <c r="F569" s="225" t="s">
        <v>238</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173</v>
      </c>
      <c r="AU569" s="231" t="s">
        <v>169</v>
      </c>
      <c r="AV569" s="13" t="s">
        <v>80</v>
      </c>
      <c r="AW569" s="13" t="s">
        <v>33</v>
      </c>
      <c r="AX569" s="13" t="s">
        <v>72</v>
      </c>
      <c r="AY569" s="231" t="s">
        <v>159</v>
      </c>
    </row>
    <row r="570" s="14" customFormat="1">
      <c r="A570" s="14"/>
      <c r="B570" s="232"/>
      <c r="C570" s="233"/>
      <c r="D570" s="217" t="s">
        <v>173</v>
      </c>
      <c r="E570" s="234" t="s">
        <v>19</v>
      </c>
      <c r="F570" s="235" t="s">
        <v>460</v>
      </c>
      <c r="G570" s="233"/>
      <c r="H570" s="236">
        <v>21.600000000000001</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173</v>
      </c>
      <c r="AU570" s="242" t="s">
        <v>169</v>
      </c>
      <c r="AV570" s="14" t="s">
        <v>169</v>
      </c>
      <c r="AW570" s="14" t="s">
        <v>33</v>
      </c>
      <c r="AX570" s="14" t="s">
        <v>72</v>
      </c>
      <c r="AY570" s="242" t="s">
        <v>159</v>
      </c>
    </row>
    <row r="571" s="14" customFormat="1">
      <c r="A571" s="14"/>
      <c r="B571" s="232"/>
      <c r="C571" s="233"/>
      <c r="D571" s="217" t="s">
        <v>173</v>
      </c>
      <c r="E571" s="234" t="s">
        <v>19</v>
      </c>
      <c r="F571" s="235" t="s">
        <v>461</v>
      </c>
      <c r="G571" s="233"/>
      <c r="H571" s="236">
        <v>16.199999999999999</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173</v>
      </c>
      <c r="AU571" s="242" t="s">
        <v>169</v>
      </c>
      <c r="AV571" s="14" t="s">
        <v>169</v>
      </c>
      <c r="AW571" s="14" t="s">
        <v>33</v>
      </c>
      <c r="AX571" s="14" t="s">
        <v>72</v>
      </c>
      <c r="AY571" s="242" t="s">
        <v>159</v>
      </c>
    </row>
    <row r="572" s="14" customFormat="1">
      <c r="A572" s="14"/>
      <c r="B572" s="232"/>
      <c r="C572" s="233"/>
      <c r="D572" s="217" t="s">
        <v>173</v>
      </c>
      <c r="E572" s="234" t="s">
        <v>19</v>
      </c>
      <c r="F572" s="235" t="s">
        <v>462</v>
      </c>
      <c r="G572" s="233"/>
      <c r="H572" s="236">
        <v>1.6499999999999999</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173</v>
      </c>
      <c r="AU572" s="242" t="s">
        <v>169</v>
      </c>
      <c r="AV572" s="14" t="s">
        <v>169</v>
      </c>
      <c r="AW572" s="14" t="s">
        <v>33</v>
      </c>
      <c r="AX572" s="14" t="s">
        <v>72</v>
      </c>
      <c r="AY572" s="242" t="s">
        <v>159</v>
      </c>
    </row>
    <row r="573" s="14" customFormat="1">
      <c r="A573" s="14"/>
      <c r="B573" s="232"/>
      <c r="C573" s="233"/>
      <c r="D573" s="217" t="s">
        <v>173</v>
      </c>
      <c r="E573" s="234" t="s">
        <v>19</v>
      </c>
      <c r="F573" s="235" t="s">
        <v>463</v>
      </c>
      <c r="G573" s="233"/>
      <c r="H573" s="236">
        <v>0.64000000000000001</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173</v>
      </c>
      <c r="AU573" s="242" t="s">
        <v>169</v>
      </c>
      <c r="AV573" s="14" t="s">
        <v>169</v>
      </c>
      <c r="AW573" s="14" t="s">
        <v>33</v>
      </c>
      <c r="AX573" s="14" t="s">
        <v>72</v>
      </c>
      <c r="AY573" s="242" t="s">
        <v>159</v>
      </c>
    </row>
    <row r="574" s="14" customFormat="1">
      <c r="A574" s="14"/>
      <c r="B574" s="232"/>
      <c r="C574" s="233"/>
      <c r="D574" s="217" t="s">
        <v>173</v>
      </c>
      <c r="E574" s="234" t="s">
        <v>19</v>
      </c>
      <c r="F574" s="235" t="s">
        <v>464</v>
      </c>
      <c r="G574" s="233"/>
      <c r="H574" s="236">
        <v>1.9550000000000001</v>
      </c>
      <c r="I574" s="237"/>
      <c r="J574" s="233"/>
      <c r="K574" s="233"/>
      <c r="L574" s="238"/>
      <c r="M574" s="239"/>
      <c r="N574" s="240"/>
      <c r="O574" s="240"/>
      <c r="P574" s="240"/>
      <c r="Q574" s="240"/>
      <c r="R574" s="240"/>
      <c r="S574" s="240"/>
      <c r="T574" s="241"/>
      <c r="U574" s="14"/>
      <c r="V574" s="14"/>
      <c r="W574" s="14"/>
      <c r="X574" s="14"/>
      <c r="Y574" s="14"/>
      <c r="Z574" s="14"/>
      <c r="AA574" s="14"/>
      <c r="AB574" s="14"/>
      <c r="AC574" s="14"/>
      <c r="AD574" s="14"/>
      <c r="AE574" s="14"/>
      <c r="AT574" s="242" t="s">
        <v>173</v>
      </c>
      <c r="AU574" s="242" t="s">
        <v>169</v>
      </c>
      <c r="AV574" s="14" t="s">
        <v>169</v>
      </c>
      <c r="AW574" s="14" t="s">
        <v>33</v>
      </c>
      <c r="AX574" s="14" t="s">
        <v>72</v>
      </c>
      <c r="AY574" s="242" t="s">
        <v>159</v>
      </c>
    </row>
    <row r="575" s="14" customFormat="1">
      <c r="A575" s="14"/>
      <c r="B575" s="232"/>
      <c r="C575" s="233"/>
      <c r="D575" s="217" t="s">
        <v>173</v>
      </c>
      <c r="E575" s="234" t="s">
        <v>19</v>
      </c>
      <c r="F575" s="235" t="s">
        <v>465</v>
      </c>
      <c r="G575" s="233"/>
      <c r="H575" s="236">
        <v>0.88</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173</v>
      </c>
      <c r="AU575" s="242" t="s">
        <v>169</v>
      </c>
      <c r="AV575" s="14" t="s">
        <v>169</v>
      </c>
      <c r="AW575" s="14" t="s">
        <v>33</v>
      </c>
      <c r="AX575" s="14" t="s">
        <v>72</v>
      </c>
      <c r="AY575" s="242" t="s">
        <v>159</v>
      </c>
    </row>
    <row r="576" s="13" customFormat="1">
      <c r="A576" s="13"/>
      <c r="B576" s="222"/>
      <c r="C576" s="223"/>
      <c r="D576" s="217" t="s">
        <v>173</v>
      </c>
      <c r="E576" s="224" t="s">
        <v>19</v>
      </c>
      <c r="F576" s="225" t="s">
        <v>466</v>
      </c>
      <c r="G576" s="223"/>
      <c r="H576" s="224" t="s">
        <v>19</v>
      </c>
      <c r="I576" s="226"/>
      <c r="J576" s="223"/>
      <c r="K576" s="223"/>
      <c r="L576" s="227"/>
      <c r="M576" s="228"/>
      <c r="N576" s="229"/>
      <c r="O576" s="229"/>
      <c r="P576" s="229"/>
      <c r="Q576" s="229"/>
      <c r="R576" s="229"/>
      <c r="S576" s="229"/>
      <c r="T576" s="230"/>
      <c r="U576" s="13"/>
      <c r="V576" s="13"/>
      <c r="W576" s="13"/>
      <c r="X576" s="13"/>
      <c r="Y576" s="13"/>
      <c r="Z576" s="13"/>
      <c r="AA576" s="13"/>
      <c r="AB576" s="13"/>
      <c r="AC576" s="13"/>
      <c r="AD576" s="13"/>
      <c r="AE576" s="13"/>
      <c r="AT576" s="231" t="s">
        <v>173</v>
      </c>
      <c r="AU576" s="231" t="s">
        <v>169</v>
      </c>
      <c r="AV576" s="13" t="s">
        <v>80</v>
      </c>
      <c r="AW576" s="13" t="s">
        <v>33</v>
      </c>
      <c r="AX576" s="13" t="s">
        <v>72</v>
      </c>
      <c r="AY576" s="231" t="s">
        <v>159</v>
      </c>
    </row>
    <row r="577" s="14" customFormat="1">
      <c r="A577" s="14"/>
      <c r="B577" s="232"/>
      <c r="C577" s="233"/>
      <c r="D577" s="217" t="s">
        <v>173</v>
      </c>
      <c r="E577" s="234" t="s">
        <v>19</v>
      </c>
      <c r="F577" s="235" t="s">
        <v>467</v>
      </c>
      <c r="G577" s="233"/>
      <c r="H577" s="236">
        <v>2.1000000000000001</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173</v>
      </c>
      <c r="AU577" s="242" t="s">
        <v>169</v>
      </c>
      <c r="AV577" s="14" t="s">
        <v>169</v>
      </c>
      <c r="AW577" s="14" t="s">
        <v>33</v>
      </c>
      <c r="AX577" s="14" t="s">
        <v>72</v>
      </c>
      <c r="AY577" s="242" t="s">
        <v>159</v>
      </c>
    </row>
    <row r="578" s="14" customFormat="1">
      <c r="A578" s="14"/>
      <c r="B578" s="232"/>
      <c r="C578" s="233"/>
      <c r="D578" s="217" t="s">
        <v>173</v>
      </c>
      <c r="E578" s="234" t="s">
        <v>19</v>
      </c>
      <c r="F578" s="235" t="s">
        <v>468</v>
      </c>
      <c r="G578" s="233"/>
      <c r="H578" s="236">
        <v>1.6000000000000001</v>
      </c>
      <c r="I578" s="237"/>
      <c r="J578" s="233"/>
      <c r="K578" s="233"/>
      <c r="L578" s="238"/>
      <c r="M578" s="239"/>
      <c r="N578" s="240"/>
      <c r="O578" s="240"/>
      <c r="P578" s="240"/>
      <c r="Q578" s="240"/>
      <c r="R578" s="240"/>
      <c r="S578" s="240"/>
      <c r="T578" s="241"/>
      <c r="U578" s="14"/>
      <c r="V578" s="14"/>
      <c r="W578" s="14"/>
      <c r="X578" s="14"/>
      <c r="Y578" s="14"/>
      <c r="Z578" s="14"/>
      <c r="AA578" s="14"/>
      <c r="AB578" s="14"/>
      <c r="AC578" s="14"/>
      <c r="AD578" s="14"/>
      <c r="AE578" s="14"/>
      <c r="AT578" s="242" t="s">
        <v>173</v>
      </c>
      <c r="AU578" s="242" t="s">
        <v>169</v>
      </c>
      <c r="AV578" s="14" t="s">
        <v>169</v>
      </c>
      <c r="AW578" s="14" t="s">
        <v>33</v>
      </c>
      <c r="AX578" s="14" t="s">
        <v>72</v>
      </c>
      <c r="AY578" s="242" t="s">
        <v>159</v>
      </c>
    </row>
    <row r="579" s="13" customFormat="1">
      <c r="A579" s="13"/>
      <c r="B579" s="222"/>
      <c r="C579" s="223"/>
      <c r="D579" s="217" t="s">
        <v>173</v>
      </c>
      <c r="E579" s="224" t="s">
        <v>19</v>
      </c>
      <c r="F579" s="225" t="s">
        <v>469</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173</v>
      </c>
      <c r="AU579" s="231" t="s">
        <v>169</v>
      </c>
      <c r="AV579" s="13" t="s">
        <v>80</v>
      </c>
      <c r="AW579" s="13" t="s">
        <v>33</v>
      </c>
      <c r="AX579" s="13" t="s">
        <v>72</v>
      </c>
      <c r="AY579" s="231" t="s">
        <v>159</v>
      </c>
    </row>
    <row r="580" s="14" customFormat="1">
      <c r="A580" s="14"/>
      <c r="B580" s="232"/>
      <c r="C580" s="233"/>
      <c r="D580" s="217" t="s">
        <v>173</v>
      </c>
      <c r="E580" s="234" t="s">
        <v>19</v>
      </c>
      <c r="F580" s="235" t="s">
        <v>463</v>
      </c>
      <c r="G580" s="233"/>
      <c r="H580" s="236">
        <v>0.64000000000000001</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173</v>
      </c>
      <c r="AU580" s="242" t="s">
        <v>169</v>
      </c>
      <c r="AV580" s="14" t="s">
        <v>169</v>
      </c>
      <c r="AW580" s="14" t="s">
        <v>33</v>
      </c>
      <c r="AX580" s="14" t="s">
        <v>72</v>
      </c>
      <c r="AY580" s="242" t="s">
        <v>159</v>
      </c>
    </row>
    <row r="581" s="14" customFormat="1">
      <c r="A581" s="14"/>
      <c r="B581" s="232"/>
      <c r="C581" s="233"/>
      <c r="D581" s="217" t="s">
        <v>173</v>
      </c>
      <c r="E581" s="234" t="s">
        <v>19</v>
      </c>
      <c r="F581" s="235" t="s">
        <v>470</v>
      </c>
      <c r="G581" s="233"/>
      <c r="H581" s="236">
        <v>0.88</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173</v>
      </c>
      <c r="AU581" s="242" t="s">
        <v>169</v>
      </c>
      <c r="AV581" s="14" t="s">
        <v>169</v>
      </c>
      <c r="AW581" s="14" t="s">
        <v>33</v>
      </c>
      <c r="AX581" s="14" t="s">
        <v>72</v>
      </c>
      <c r="AY581" s="242" t="s">
        <v>159</v>
      </c>
    </row>
    <row r="582" s="14" customFormat="1">
      <c r="A582" s="14"/>
      <c r="B582" s="232"/>
      <c r="C582" s="233"/>
      <c r="D582" s="217" t="s">
        <v>173</v>
      </c>
      <c r="E582" s="234" t="s">
        <v>19</v>
      </c>
      <c r="F582" s="235" t="s">
        <v>471</v>
      </c>
      <c r="G582" s="233"/>
      <c r="H582" s="236">
        <v>2.3999999999999999</v>
      </c>
      <c r="I582" s="237"/>
      <c r="J582" s="233"/>
      <c r="K582" s="233"/>
      <c r="L582" s="238"/>
      <c r="M582" s="239"/>
      <c r="N582" s="240"/>
      <c r="O582" s="240"/>
      <c r="P582" s="240"/>
      <c r="Q582" s="240"/>
      <c r="R582" s="240"/>
      <c r="S582" s="240"/>
      <c r="T582" s="241"/>
      <c r="U582" s="14"/>
      <c r="V582" s="14"/>
      <c r="W582" s="14"/>
      <c r="X582" s="14"/>
      <c r="Y582" s="14"/>
      <c r="Z582" s="14"/>
      <c r="AA582" s="14"/>
      <c r="AB582" s="14"/>
      <c r="AC582" s="14"/>
      <c r="AD582" s="14"/>
      <c r="AE582" s="14"/>
      <c r="AT582" s="242" t="s">
        <v>173</v>
      </c>
      <c r="AU582" s="242" t="s">
        <v>169</v>
      </c>
      <c r="AV582" s="14" t="s">
        <v>169</v>
      </c>
      <c r="AW582" s="14" t="s">
        <v>33</v>
      </c>
      <c r="AX582" s="14" t="s">
        <v>72</v>
      </c>
      <c r="AY582" s="242" t="s">
        <v>159</v>
      </c>
    </row>
    <row r="583" s="15" customFormat="1">
      <c r="A583" s="15"/>
      <c r="B583" s="243"/>
      <c r="C583" s="244"/>
      <c r="D583" s="217" t="s">
        <v>173</v>
      </c>
      <c r="E583" s="245" t="s">
        <v>19</v>
      </c>
      <c r="F583" s="246" t="s">
        <v>177</v>
      </c>
      <c r="G583" s="244"/>
      <c r="H583" s="247">
        <v>54.055000000000007</v>
      </c>
      <c r="I583" s="248"/>
      <c r="J583" s="244"/>
      <c r="K583" s="244"/>
      <c r="L583" s="249"/>
      <c r="M583" s="250"/>
      <c r="N583" s="251"/>
      <c r="O583" s="251"/>
      <c r="P583" s="251"/>
      <c r="Q583" s="251"/>
      <c r="R583" s="251"/>
      <c r="S583" s="251"/>
      <c r="T583" s="252"/>
      <c r="U583" s="15"/>
      <c r="V583" s="15"/>
      <c r="W583" s="15"/>
      <c r="X583" s="15"/>
      <c r="Y583" s="15"/>
      <c r="Z583" s="15"/>
      <c r="AA583" s="15"/>
      <c r="AB583" s="15"/>
      <c r="AC583" s="15"/>
      <c r="AD583" s="15"/>
      <c r="AE583" s="15"/>
      <c r="AT583" s="253" t="s">
        <v>173</v>
      </c>
      <c r="AU583" s="253" t="s">
        <v>169</v>
      </c>
      <c r="AV583" s="15" t="s">
        <v>168</v>
      </c>
      <c r="AW583" s="15" t="s">
        <v>33</v>
      </c>
      <c r="AX583" s="15" t="s">
        <v>80</v>
      </c>
      <c r="AY583" s="253" t="s">
        <v>159</v>
      </c>
    </row>
    <row r="584" s="2" customFormat="1" ht="14.4" customHeight="1">
      <c r="A584" s="38"/>
      <c r="B584" s="39"/>
      <c r="C584" s="204" t="s">
        <v>472</v>
      </c>
      <c r="D584" s="204" t="s">
        <v>163</v>
      </c>
      <c r="E584" s="205" t="s">
        <v>473</v>
      </c>
      <c r="F584" s="206" t="s">
        <v>474</v>
      </c>
      <c r="G584" s="207" t="s">
        <v>166</v>
      </c>
      <c r="H584" s="208">
        <v>446.541</v>
      </c>
      <c r="I584" s="209"/>
      <c r="J584" s="210">
        <f>ROUND(I584*H584,2)</f>
        <v>0</v>
      </c>
      <c r="K584" s="206" t="s">
        <v>167</v>
      </c>
      <c r="L584" s="44"/>
      <c r="M584" s="211" t="s">
        <v>19</v>
      </c>
      <c r="N584" s="212" t="s">
        <v>44</v>
      </c>
      <c r="O584" s="84"/>
      <c r="P584" s="213">
        <f>O584*H584</f>
        <v>0</v>
      </c>
      <c r="Q584" s="213">
        <v>0</v>
      </c>
      <c r="R584" s="213">
        <f>Q584*H584</f>
        <v>0</v>
      </c>
      <c r="S584" s="213">
        <v>0</v>
      </c>
      <c r="T584" s="214">
        <f>S584*H584</f>
        <v>0</v>
      </c>
      <c r="U584" s="38"/>
      <c r="V584" s="38"/>
      <c r="W584" s="38"/>
      <c r="X584" s="38"/>
      <c r="Y584" s="38"/>
      <c r="Z584" s="38"/>
      <c r="AA584" s="38"/>
      <c r="AB584" s="38"/>
      <c r="AC584" s="38"/>
      <c r="AD584" s="38"/>
      <c r="AE584" s="38"/>
      <c r="AR584" s="215" t="s">
        <v>168</v>
      </c>
      <c r="AT584" s="215" t="s">
        <v>163</v>
      </c>
      <c r="AU584" s="215" t="s">
        <v>169</v>
      </c>
      <c r="AY584" s="17" t="s">
        <v>159</v>
      </c>
      <c r="BE584" s="216">
        <f>IF(N584="základní",J584,0)</f>
        <v>0</v>
      </c>
      <c r="BF584" s="216">
        <f>IF(N584="snížená",J584,0)</f>
        <v>0</v>
      </c>
      <c r="BG584" s="216">
        <f>IF(N584="zákl. přenesená",J584,0)</f>
        <v>0</v>
      </c>
      <c r="BH584" s="216">
        <f>IF(N584="sníž. přenesená",J584,0)</f>
        <v>0</v>
      </c>
      <c r="BI584" s="216">
        <f>IF(N584="nulová",J584,0)</f>
        <v>0</v>
      </c>
      <c r="BJ584" s="17" t="s">
        <v>169</v>
      </c>
      <c r="BK584" s="216">
        <f>ROUND(I584*H584,2)</f>
        <v>0</v>
      </c>
      <c r="BL584" s="17" t="s">
        <v>168</v>
      </c>
      <c r="BM584" s="215" t="s">
        <v>475</v>
      </c>
    </row>
    <row r="585" s="13" customFormat="1">
      <c r="A585" s="13"/>
      <c r="B585" s="222"/>
      <c r="C585" s="223"/>
      <c r="D585" s="217" t="s">
        <v>173</v>
      </c>
      <c r="E585" s="224" t="s">
        <v>19</v>
      </c>
      <c r="F585" s="225" t="s">
        <v>226</v>
      </c>
      <c r="G585" s="223"/>
      <c r="H585" s="224" t="s">
        <v>19</v>
      </c>
      <c r="I585" s="226"/>
      <c r="J585" s="223"/>
      <c r="K585" s="223"/>
      <c r="L585" s="227"/>
      <c r="M585" s="228"/>
      <c r="N585" s="229"/>
      <c r="O585" s="229"/>
      <c r="P585" s="229"/>
      <c r="Q585" s="229"/>
      <c r="R585" s="229"/>
      <c r="S585" s="229"/>
      <c r="T585" s="230"/>
      <c r="U585" s="13"/>
      <c r="V585" s="13"/>
      <c r="W585" s="13"/>
      <c r="X585" s="13"/>
      <c r="Y585" s="13"/>
      <c r="Z585" s="13"/>
      <c r="AA585" s="13"/>
      <c r="AB585" s="13"/>
      <c r="AC585" s="13"/>
      <c r="AD585" s="13"/>
      <c r="AE585" s="13"/>
      <c r="AT585" s="231" t="s">
        <v>173</v>
      </c>
      <c r="AU585" s="231" t="s">
        <v>169</v>
      </c>
      <c r="AV585" s="13" t="s">
        <v>80</v>
      </c>
      <c r="AW585" s="13" t="s">
        <v>33</v>
      </c>
      <c r="AX585" s="13" t="s">
        <v>72</v>
      </c>
      <c r="AY585" s="231" t="s">
        <v>159</v>
      </c>
    </row>
    <row r="586" s="14" customFormat="1">
      <c r="A586" s="14"/>
      <c r="B586" s="232"/>
      <c r="C586" s="233"/>
      <c r="D586" s="217" t="s">
        <v>173</v>
      </c>
      <c r="E586" s="234" t="s">
        <v>19</v>
      </c>
      <c r="F586" s="235" t="s">
        <v>227</v>
      </c>
      <c r="G586" s="233"/>
      <c r="H586" s="236">
        <v>9.4499999999999993</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173</v>
      </c>
      <c r="AU586" s="242" t="s">
        <v>169</v>
      </c>
      <c r="AV586" s="14" t="s">
        <v>169</v>
      </c>
      <c r="AW586" s="14" t="s">
        <v>33</v>
      </c>
      <c r="AX586" s="14" t="s">
        <v>72</v>
      </c>
      <c r="AY586" s="242" t="s">
        <v>159</v>
      </c>
    </row>
    <row r="587" s="13" customFormat="1">
      <c r="A587" s="13"/>
      <c r="B587" s="222"/>
      <c r="C587" s="223"/>
      <c r="D587" s="217" t="s">
        <v>173</v>
      </c>
      <c r="E587" s="224" t="s">
        <v>19</v>
      </c>
      <c r="F587" s="225" t="s">
        <v>228</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173</v>
      </c>
      <c r="AU587" s="231" t="s">
        <v>169</v>
      </c>
      <c r="AV587" s="13" t="s">
        <v>80</v>
      </c>
      <c r="AW587" s="13" t="s">
        <v>33</v>
      </c>
      <c r="AX587" s="13" t="s">
        <v>72</v>
      </c>
      <c r="AY587" s="231" t="s">
        <v>159</v>
      </c>
    </row>
    <row r="588" s="13" customFormat="1">
      <c r="A588" s="13"/>
      <c r="B588" s="222"/>
      <c r="C588" s="223"/>
      <c r="D588" s="217" t="s">
        <v>173</v>
      </c>
      <c r="E588" s="224" t="s">
        <v>19</v>
      </c>
      <c r="F588" s="225" t="s">
        <v>229</v>
      </c>
      <c r="G588" s="223"/>
      <c r="H588" s="224" t="s">
        <v>19</v>
      </c>
      <c r="I588" s="226"/>
      <c r="J588" s="223"/>
      <c r="K588" s="223"/>
      <c r="L588" s="227"/>
      <c r="M588" s="228"/>
      <c r="N588" s="229"/>
      <c r="O588" s="229"/>
      <c r="P588" s="229"/>
      <c r="Q588" s="229"/>
      <c r="R588" s="229"/>
      <c r="S588" s="229"/>
      <c r="T588" s="230"/>
      <c r="U588" s="13"/>
      <c r="V588" s="13"/>
      <c r="W588" s="13"/>
      <c r="X588" s="13"/>
      <c r="Y588" s="13"/>
      <c r="Z588" s="13"/>
      <c r="AA588" s="13"/>
      <c r="AB588" s="13"/>
      <c r="AC588" s="13"/>
      <c r="AD588" s="13"/>
      <c r="AE588" s="13"/>
      <c r="AT588" s="231" t="s">
        <v>173</v>
      </c>
      <c r="AU588" s="231" t="s">
        <v>169</v>
      </c>
      <c r="AV588" s="13" t="s">
        <v>80</v>
      </c>
      <c r="AW588" s="13" t="s">
        <v>33</v>
      </c>
      <c r="AX588" s="13" t="s">
        <v>72</v>
      </c>
      <c r="AY588" s="231" t="s">
        <v>159</v>
      </c>
    </row>
    <row r="589" s="14" customFormat="1">
      <c r="A589" s="14"/>
      <c r="B589" s="232"/>
      <c r="C589" s="233"/>
      <c r="D589" s="217" t="s">
        <v>173</v>
      </c>
      <c r="E589" s="234" t="s">
        <v>19</v>
      </c>
      <c r="F589" s="235" t="s">
        <v>230</v>
      </c>
      <c r="G589" s="233"/>
      <c r="H589" s="236">
        <v>20.899999999999999</v>
      </c>
      <c r="I589" s="237"/>
      <c r="J589" s="233"/>
      <c r="K589" s="233"/>
      <c r="L589" s="238"/>
      <c r="M589" s="239"/>
      <c r="N589" s="240"/>
      <c r="O589" s="240"/>
      <c r="P589" s="240"/>
      <c r="Q589" s="240"/>
      <c r="R589" s="240"/>
      <c r="S589" s="240"/>
      <c r="T589" s="241"/>
      <c r="U589" s="14"/>
      <c r="V589" s="14"/>
      <c r="W589" s="14"/>
      <c r="X589" s="14"/>
      <c r="Y589" s="14"/>
      <c r="Z589" s="14"/>
      <c r="AA589" s="14"/>
      <c r="AB589" s="14"/>
      <c r="AC589" s="14"/>
      <c r="AD589" s="14"/>
      <c r="AE589" s="14"/>
      <c r="AT589" s="242" t="s">
        <v>173</v>
      </c>
      <c r="AU589" s="242" t="s">
        <v>169</v>
      </c>
      <c r="AV589" s="14" t="s">
        <v>169</v>
      </c>
      <c r="AW589" s="14" t="s">
        <v>33</v>
      </c>
      <c r="AX589" s="14" t="s">
        <v>72</v>
      </c>
      <c r="AY589" s="242" t="s">
        <v>159</v>
      </c>
    </row>
    <row r="590" s="14" customFormat="1">
      <c r="A590" s="14"/>
      <c r="B590" s="232"/>
      <c r="C590" s="233"/>
      <c r="D590" s="217" t="s">
        <v>173</v>
      </c>
      <c r="E590" s="234" t="s">
        <v>19</v>
      </c>
      <c r="F590" s="235" t="s">
        <v>231</v>
      </c>
      <c r="G590" s="233"/>
      <c r="H590" s="236">
        <v>9</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173</v>
      </c>
      <c r="AU590" s="242" t="s">
        <v>169</v>
      </c>
      <c r="AV590" s="14" t="s">
        <v>169</v>
      </c>
      <c r="AW590" s="14" t="s">
        <v>33</v>
      </c>
      <c r="AX590" s="14" t="s">
        <v>72</v>
      </c>
      <c r="AY590" s="242" t="s">
        <v>159</v>
      </c>
    </row>
    <row r="591" s="13" customFormat="1">
      <c r="A591" s="13"/>
      <c r="B591" s="222"/>
      <c r="C591" s="223"/>
      <c r="D591" s="217" t="s">
        <v>173</v>
      </c>
      <c r="E591" s="224" t="s">
        <v>19</v>
      </c>
      <c r="F591" s="225" t="s">
        <v>232</v>
      </c>
      <c r="G591" s="223"/>
      <c r="H591" s="224" t="s">
        <v>19</v>
      </c>
      <c r="I591" s="226"/>
      <c r="J591" s="223"/>
      <c r="K591" s="223"/>
      <c r="L591" s="227"/>
      <c r="M591" s="228"/>
      <c r="N591" s="229"/>
      <c r="O591" s="229"/>
      <c r="P591" s="229"/>
      <c r="Q591" s="229"/>
      <c r="R591" s="229"/>
      <c r="S591" s="229"/>
      <c r="T591" s="230"/>
      <c r="U591" s="13"/>
      <c r="V591" s="13"/>
      <c r="W591" s="13"/>
      <c r="X591" s="13"/>
      <c r="Y591" s="13"/>
      <c r="Z591" s="13"/>
      <c r="AA591" s="13"/>
      <c r="AB591" s="13"/>
      <c r="AC591" s="13"/>
      <c r="AD591" s="13"/>
      <c r="AE591" s="13"/>
      <c r="AT591" s="231" t="s">
        <v>173</v>
      </c>
      <c r="AU591" s="231" t="s">
        <v>169</v>
      </c>
      <c r="AV591" s="13" t="s">
        <v>80</v>
      </c>
      <c r="AW591" s="13" t="s">
        <v>33</v>
      </c>
      <c r="AX591" s="13" t="s">
        <v>72</v>
      </c>
      <c r="AY591" s="231" t="s">
        <v>159</v>
      </c>
    </row>
    <row r="592" s="14" customFormat="1">
      <c r="A592" s="14"/>
      <c r="B592" s="232"/>
      <c r="C592" s="233"/>
      <c r="D592" s="217" t="s">
        <v>173</v>
      </c>
      <c r="E592" s="234" t="s">
        <v>19</v>
      </c>
      <c r="F592" s="235" t="s">
        <v>233</v>
      </c>
      <c r="G592" s="233"/>
      <c r="H592" s="236">
        <v>19</v>
      </c>
      <c r="I592" s="237"/>
      <c r="J592" s="233"/>
      <c r="K592" s="233"/>
      <c r="L592" s="238"/>
      <c r="M592" s="239"/>
      <c r="N592" s="240"/>
      <c r="O592" s="240"/>
      <c r="P592" s="240"/>
      <c r="Q592" s="240"/>
      <c r="R592" s="240"/>
      <c r="S592" s="240"/>
      <c r="T592" s="241"/>
      <c r="U592" s="14"/>
      <c r="V592" s="14"/>
      <c r="W592" s="14"/>
      <c r="X592" s="14"/>
      <c r="Y592" s="14"/>
      <c r="Z592" s="14"/>
      <c r="AA592" s="14"/>
      <c r="AB592" s="14"/>
      <c r="AC592" s="14"/>
      <c r="AD592" s="14"/>
      <c r="AE592" s="14"/>
      <c r="AT592" s="242" t="s">
        <v>173</v>
      </c>
      <c r="AU592" s="242" t="s">
        <v>169</v>
      </c>
      <c r="AV592" s="14" t="s">
        <v>169</v>
      </c>
      <c r="AW592" s="14" t="s">
        <v>33</v>
      </c>
      <c r="AX592" s="14" t="s">
        <v>72</v>
      </c>
      <c r="AY592" s="242" t="s">
        <v>159</v>
      </c>
    </row>
    <row r="593" s="13" customFormat="1">
      <c r="A593" s="13"/>
      <c r="B593" s="222"/>
      <c r="C593" s="223"/>
      <c r="D593" s="217" t="s">
        <v>173</v>
      </c>
      <c r="E593" s="224" t="s">
        <v>19</v>
      </c>
      <c r="F593" s="225" t="s">
        <v>228</v>
      </c>
      <c r="G593" s="223"/>
      <c r="H593" s="224" t="s">
        <v>19</v>
      </c>
      <c r="I593" s="226"/>
      <c r="J593" s="223"/>
      <c r="K593" s="223"/>
      <c r="L593" s="227"/>
      <c r="M593" s="228"/>
      <c r="N593" s="229"/>
      <c r="O593" s="229"/>
      <c r="P593" s="229"/>
      <c r="Q593" s="229"/>
      <c r="R593" s="229"/>
      <c r="S593" s="229"/>
      <c r="T593" s="230"/>
      <c r="U593" s="13"/>
      <c r="V593" s="13"/>
      <c r="W593" s="13"/>
      <c r="X593" s="13"/>
      <c r="Y593" s="13"/>
      <c r="Z593" s="13"/>
      <c r="AA593" s="13"/>
      <c r="AB593" s="13"/>
      <c r="AC593" s="13"/>
      <c r="AD593" s="13"/>
      <c r="AE593" s="13"/>
      <c r="AT593" s="231" t="s">
        <v>173</v>
      </c>
      <c r="AU593" s="231" t="s">
        <v>169</v>
      </c>
      <c r="AV593" s="13" t="s">
        <v>80</v>
      </c>
      <c r="AW593" s="13" t="s">
        <v>33</v>
      </c>
      <c r="AX593" s="13" t="s">
        <v>72</v>
      </c>
      <c r="AY593" s="231" t="s">
        <v>159</v>
      </c>
    </row>
    <row r="594" s="13" customFormat="1">
      <c r="A594" s="13"/>
      <c r="B594" s="222"/>
      <c r="C594" s="223"/>
      <c r="D594" s="217" t="s">
        <v>173</v>
      </c>
      <c r="E594" s="224" t="s">
        <v>19</v>
      </c>
      <c r="F594" s="225" t="s">
        <v>229</v>
      </c>
      <c r="G594" s="223"/>
      <c r="H594" s="224" t="s">
        <v>19</v>
      </c>
      <c r="I594" s="226"/>
      <c r="J594" s="223"/>
      <c r="K594" s="223"/>
      <c r="L594" s="227"/>
      <c r="M594" s="228"/>
      <c r="N594" s="229"/>
      <c r="O594" s="229"/>
      <c r="P594" s="229"/>
      <c r="Q594" s="229"/>
      <c r="R594" s="229"/>
      <c r="S594" s="229"/>
      <c r="T594" s="230"/>
      <c r="U594" s="13"/>
      <c r="V594" s="13"/>
      <c r="W594" s="13"/>
      <c r="X594" s="13"/>
      <c r="Y594" s="13"/>
      <c r="Z594" s="13"/>
      <c r="AA594" s="13"/>
      <c r="AB594" s="13"/>
      <c r="AC594" s="13"/>
      <c r="AD594" s="13"/>
      <c r="AE594" s="13"/>
      <c r="AT594" s="231" t="s">
        <v>173</v>
      </c>
      <c r="AU594" s="231" t="s">
        <v>169</v>
      </c>
      <c r="AV594" s="13" t="s">
        <v>80</v>
      </c>
      <c r="AW594" s="13" t="s">
        <v>33</v>
      </c>
      <c r="AX594" s="13" t="s">
        <v>72</v>
      </c>
      <c r="AY594" s="231" t="s">
        <v>159</v>
      </c>
    </row>
    <row r="595" s="14" customFormat="1">
      <c r="A595" s="14"/>
      <c r="B595" s="232"/>
      <c r="C595" s="233"/>
      <c r="D595" s="217" t="s">
        <v>173</v>
      </c>
      <c r="E595" s="234" t="s">
        <v>19</v>
      </c>
      <c r="F595" s="235" t="s">
        <v>234</v>
      </c>
      <c r="G595" s="233"/>
      <c r="H595" s="236">
        <v>31.350000000000001</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173</v>
      </c>
      <c r="AU595" s="242" t="s">
        <v>169</v>
      </c>
      <c r="AV595" s="14" t="s">
        <v>169</v>
      </c>
      <c r="AW595" s="14" t="s">
        <v>33</v>
      </c>
      <c r="AX595" s="14" t="s">
        <v>72</v>
      </c>
      <c r="AY595" s="242" t="s">
        <v>159</v>
      </c>
    </row>
    <row r="596" s="13" customFormat="1">
      <c r="A596" s="13"/>
      <c r="B596" s="222"/>
      <c r="C596" s="223"/>
      <c r="D596" s="217" t="s">
        <v>173</v>
      </c>
      <c r="E596" s="224" t="s">
        <v>19</v>
      </c>
      <c r="F596" s="225" t="s">
        <v>232</v>
      </c>
      <c r="G596" s="223"/>
      <c r="H596" s="224" t="s">
        <v>19</v>
      </c>
      <c r="I596" s="226"/>
      <c r="J596" s="223"/>
      <c r="K596" s="223"/>
      <c r="L596" s="227"/>
      <c r="M596" s="228"/>
      <c r="N596" s="229"/>
      <c r="O596" s="229"/>
      <c r="P596" s="229"/>
      <c r="Q596" s="229"/>
      <c r="R596" s="229"/>
      <c r="S596" s="229"/>
      <c r="T596" s="230"/>
      <c r="U596" s="13"/>
      <c r="V596" s="13"/>
      <c r="W596" s="13"/>
      <c r="X596" s="13"/>
      <c r="Y596" s="13"/>
      <c r="Z596" s="13"/>
      <c r="AA596" s="13"/>
      <c r="AB596" s="13"/>
      <c r="AC596" s="13"/>
      <c r="AD596" s="13"/>
      <c r="AE596" s="13"/>
      <c r="AT596" s="231" t="s">
        <v>173</v>
      </c>
      <c r="AU596" s="231" t="s">
        <v>169</v>
      </c>
      <c r="AV596" s="13" t="s">
        <v>80</v>
      </c>
      <c r="AW596" s="13" t="s">
        <v>33</v>
      </c>
      <c r="AX596" s="13" t="s">
        <v>72</v>
      </c>
      <c r="AY596" s="231" t="s">
        <v>159</v>
      </c>
    </row>
    <row r="597" s="14" customFormat="1">
      <c r="A597" s="14"/>
      <c r="B597" s="232"/>
      <c r="C597" s="233"/>
      <c r="D597" s="217" t="s">
        <v>173</v>
      </c>
      <c r="E597" s="234" t="s">
        <v>19</v>
      </c>
      <c r="F597" s="235" t="s">
        <v>235</v>
      </c>
      <c r="G597" s="233"/>
      <c r="H597" s="236">
        <v>28.5</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173</v>
      </c>
      <c r="AU597" s="242" t="s">
        <v>169</v>
      </c>
      <c r="AV597" s="14" t="s">
        <v>169</v>
      </c>
      <c r="AW597" s="14" t="s">
        <v>33</v>
      </c>
      <c r="AX597" s="14" t="s">
        <v>72</v>
      </c>
      <c r="AY597" s="242" t="s">
        <v>159</v>
      </c>
    </row>
    <row r="598" s="13" customFormat="1">
      <c r="A598" s="13"/>
      <c r="B598" s="222"/>
      <c r="C598" s="223"/>
      <c r="D598" s="217" t="s">
        <v>173</v>
      </c>
      <c r="E598" s="224" t="s">
        <v>19</v>
      </c>
      <c r="F598" s="225" t="s">
        <v>229</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173</v>
      </c>
      <c r="AU598" s="231" t="s">
        <v>169</v>
      </c>
      <c r="AV598" s="13" t="s">
        <v>80</v>
      </c>
      <c r="AW598" s="13" t="s">
        <v>33</v>
      </c>
      <c r="AX598" s="13" t="s">
        <v>72</v>
      </c>
      <c r="AY598" s="231" t="s">
        <v>159</v>
      </c>
    </row>
    <row r="599" s="14" customFormat="1">
      <c r="A599" s="14"/>
      <c r="B599" s="232"/>
      <c r="C599" s="233"/>
      <c r="D599" s="217" t="s">
        <v>173</v>
      </c>
      <c r="E599" s="234" t="s">
        <v>19</v>
      </c>
      <c r="F599" s="235" t="s">
        <v>236</v>
      </c>
      <c r="G599" s="233"/>
      <c r="H599" s="236">
        <v>146.30000000000001</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173</v>
      </c>
      <c r="AU599" s="242" t="s">
        <v>169</v>
      </c>
      <c r="AV599" s="14" t="s">
        <v>169</v>
      </c>
      <c r="AW599" s="14" t="s">
        <v>33</v>
      </c>
      <c r="AX599" s="14" t="s">
        <v>72</v>
      </c>
      <c r="AY599" s="242" t="s">
        <v>159</v>
      </c>
    </row>
    <row r="600" s="13" customFormat="1">
      <c r="A600" s="13"/>
      <c r="B600" s="222"/>
      <c r="C600" s="223"/>
      <c r="D600" s="217" t="s">
        <v>173</v>
      </c>
      <c r="E600" s="224" t="s">
        <v>19</v>
      </c>
      <c r="F600" s="225" t="s">
        <v>232</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173</v>
      </c>
      <c r="AU600" s="231" t="s">
        <v>169</v>
      </c>
      <c r="AV600" s="13" t="s">
        <v>80</v>
      </c>
      <c r="AW600" s="13" t="s">
        <v>33</v>
      </c>
      <c r="AX600" s="13" t="s">
        <v>72</v>
      </c>
      <c r="AY600" s="231" t="s">
        <v>159</v>
      </c>
    </row>
    <row r="601" s="14" customFormat="1">
      <c r="A601" s="14"/>
      <c r="B601" s="232"/>
      <c r="C601" s="233"/>
      <c r="D601" s="217" t="s">
        <v>173</v>
      </c>
      <c r="E601" s="234" t="s">
        <v>19</v>
      </c>
      <c r="F601" s="235" t="s">
        <v>237</v>
      </c>
      <c r="G601" s="233"/>
      <c r="H601" s="236">
        <v>133</v>
      </c>
      <c r="I601" s="237"/>
      <c r="J601" s="233"/>
      <c r="K601" s="233"/>
      <c r="L601" s="238"/>
      <c r="M601" s="239"/>
      <c r="N601" s="240"/>
      <c r="O601" s="240"/>
      <c r="P601" s="240"/>
      <c r="Q601" s="240"/>
      <c r="R601" s="240"/>
      <c r="S601" s="240"/>
      <c r="T601" s="241"/>
      <c r="U601" s="14"/>
      <c r="V601" s="14"/>
      <c r="W601" s="14"/>
      <c r="X601" s="14"/>
      <c r="Y601" s="14"/>
      <c r="Z601" s="14"/>
      <c r="AA601" s="14"/>
      <c r="AB601" s="14"/>
      <c r="AC601" s="14"/>
      <c r="AD601" s="14"/>
      <c r="AE601" s="14"/>
      <c r="AT601" s="242" t="s">
        <v>173</v>
      </c>
      <c r="AU601" s="242" t="s">
        <v>169</v>
      </c>
      <c r="AV601" s="14" t="s">
        <v>169</v>
      </c>
      <c r="AW601" s="14" t="s">
        <v>33</v>
      </c>
      <c r="AX601" s="14" t="s">
        <v>72</v>
      </c>
      <c r="AY601" s="242" t="s">
        <v>159</v>
      </c>
    </row>
    <row r="602" s="13" customFormat="1">
      <c r="A602" s="13"/>
      <c r="B602" s="222"/>
      <c r="C602" s="223"/>
      <c r="D602" s="217" t="s">
        <v>173</v>
      </c>
      <c r="E602" s="224" t="s">
        <v>19</v>
      </c>
      <c r="F602" s="225" t="s">
        <v>238</v>
      </c>
      <c r="G602" s="223"/>
      <c r="H602" s="224" t="s">
        <v>19</v>
      </c>
      <c r="I602" s="226"/>
      <c r="J602" s="223"/>
      <c r="K602" s="223"/>
      <c r="L602" s="227"/>
      <c r="M602" s="228"/>
      <c r="N602" s="229"/>
      <c r="O602" s="229"/>
      <c r="P602" s="229"/>
      <c r="Q602" s="229"/>
      <c r="R602" s="229"/>
      <c r="S602" s="229"/>
      <c r="T602" s="230"/>
      <c r="U602" s="13"/>
      <c r="V602" s="13"/>
      <c r="W602" s="13"/>
      <c r="X602" s="13"/>
      <c r="Y602" s="13"/>
      <c r="Z602" s="13"/>
      <c r="AA602" s="13"/>
      <c r="AB602" s="13"/>
      <c r="AC602" s="13"/>
      <c r="AD602" s="13"/>
      <c r="AE602" s="13"/>
      <c r="AT602" s="231" t="s">
        <v>173</v>
      </c>
      <c r="AU602" s="231" t="s">
        <v>169</v>
      </c>
      <c r="AV602" s="13" t="s">
        <v>80</v>
      </c>
      <c r="AW602" s="13" t="s">
        <v>33</v>
      </c>
      <c r="AX602" s="13" t="s">
        <v>72</v>
      </c>
      <c r="AY602" s="231" t="s">
        <v>159</v>
      </c>
    </row>
    <row r="603" s="14" customFormat="1">
      <c r="A603" s="14"/>
      <c r="B603" s="232"/>
      <c r="C603" s="233"/>
      <c r="D603" s="217" t="s">
        <v>173</v>
      </c>
      <c r="E603" s="234" t="s">
        <v>19</v>
      </c>
      <c r="F603" s="235" t="s">
        <v>239</v>
      </c>
      <c r="G603" s="233"/>
      <c r="H603" s="236">
        <v>-21.600000000000001</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173</v>
      </c>
      <c r="AU603" s="242" t="s">
        <v>169</v>
      </c>
      <c r="AV603" s="14" t="s">
        <v>169</v>
      </c>
      <c r="AW603" s="14" t="s">
        <v>33</v>
      </c>
      <c r="AX603" s="14" t="s">
        <v>72</v>
      </c>
      <c r="AY603" s="242" t="s">
        <v>159</v>
      </c>
    </row>
    <row r="604" s="14" customFormat="1">
      <c r="A604" s="14"/>
      <c r="B604" s="232"/>
      <c r="C604" s="233"/>
      <c r="D604" s="217" t="s">
        <v>173</v>
      </c>
      <c r="E604" s="234" t="s">
        <v>19</v>
      </c>
      <c r="F604" s="235" t="s">
        <v>240</v>
      </c>
      <c r="G604" s="233"/>
      <c r="H604" s="236">
        <v>-16.199999999999999</v>
      </c>
      <c r="I604" s="237"/>
      <c r="J604" s="233"/>
      <c r="K604" s="233"/>
      <c r="L604" s="238"/>
      <c r="M604" s="239"/>
      <c r="N604" s="240"/>
      <c r="O604" s="240"/>
      <c r="P604" s="240"/>
      <c r="Q604" s="240"/>
      <c r="R604" s="240"/>
      <c r="S604" s="240"/>
      <c r="T604" s="241"/>
      <c r="U604" s="14"/>
      <c r="V604" s="14"/>
      <c r="W604" s="14"/>
      <c r="X604" s="14"/>
      <c r="Y604" s="14"/>
      <c r="Z604" s="14"/>
      <c r="AA604" s="14"/>
      <c r="AB604" s="14"/>
      <c r="AC604" s="14"/>
      <c r="AD604" s="14"/>
      <c r="AE604" s="14"/>
      <c r="AT604" s="242" t="s">
        <v>173</v>
      </c>
      <c r="AU604" s="242" t="s">
        <v>169</v>
      </c>
      <c r="AV604" s="14" t="s">
        <v>169</v>
      </c>
      <c r="AW604" s="14" t="s">
        <v>33</v>
      </c>
      <c r="AX604" s="14" t="s">
        <v>72</v>
      </c>
      <c r="AY604" s="242" t="s">
        <v>159</v>
      </c>
    </row>
    <row r="605" s="14" customFormat="1">
      <c r="A605" s="14"/>
      <c r="B605" s="232"/>
      <c r="C605" s="233"/>
      <c r="D605" s="217" t="s">
        <v>173</v>
      </c>
      <c r="E605" s="234" t="s">
        <v>19</v>
      </c>
      <c r="F605" s="235" t="s">
        <v>241</v>
      </c>
      <c r="G605" s="233"/>
      <c r="H605" s="236">
        <v>-1.6499999999999999</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173</v>
      </c>
      <c r="AU605" s="242" t="s">
        <v>169</v>
      </c>
      <c r="AV605" s="14" t="s">
        <v>169</v>
      </c>
      <c r="AW605" s="14" t="s">
        <v>33</v>
      </c>
      <c r="AX605" s="14" t="s">
        <v>72</v>
      </c>
      <c r="AY605" s="242" t="s">
        <v>159</v>
      </c>
    </row>
    <row r="606" s="14" customFormat="1">
      <c r="A606" s="14"/>
      <c r="B606" s="232"/>
      <c r="C606" s="233"/>
      <c r="D606" s="217" t="s">
        <v>173</v>
      </c>
      <c r="E606" s="234" t="s">
        <v>19</v>
      </c>
      <c r="F606" s="235" t="s">
        <v>242</v>
      </c>
      <c r="G606" s="233"/>
      <c r="H606" s="236">
        <v>-0.64000000000000001</v>
      </c>
      <c r="I606" s="237"/>
      <c r="J606" s="233"/>
      <c r="K606" s="233"/>
      <c r="L606" s="238"/>
      <c r="M606" s="239"/>
      <c r="N606" s="240"/>
      <c r="O606" s="240"/>
      <c r="P606" s="240"/>
      <c r="Q606" s="240"/>
      <c r="R606" s="240"/>
      <c r="S606" s="240"/>
      <c r="T606" s="241"/>
      <c r="U606" s="14"/>
      <c r="V606" s="14"/>
      <c r="W606" s="14"/>
      <c r="X606" s="14"/>
      <c r="Y606" s="14"/>
      <c r="Z606" s="14"/>
      <c r="AA606" s="14"/>
      <c r="AB606" s="14"/>
      <c r="AC606" s="14"/>
      <c r="AD606" s="14"/>
      <c r="AE606" s="14"/>
      <c r="AT606" s="242" t="s">
        <v>173</v>
      </c>
      <c r="AU606" s="242" t="s">
        <v>169</v>
      </c>
      <c r="AV606" s="14" t="s">
        <v>169</v>
      </c>
      <c r="AW606" s="14" t="s">
        <v>33</v>
      </c>
      <c r="AX606" s="14" t="s">
        <v>72</v>
      </c>
      <c r="AY606" s="242" t="s">
        <v>159</v>
      </c>
    </row>
    <row r="607" s="14" customFormat="1">
      <c r="A607" s="14"/>
      <c r="B607" s="232"/>
      <c r="C607" s="233"/>
      <c r="D607" s="217" t="s">
        <v>173</v>
      </c>
      <c r="E607" s="234" t="s">
        <v>19</v>
      </c>
      <c r="F607" s="235" t="s">
        <v>243</v>
      </c>
      <c r="G607" s="233"/>
      <c r="H607" s="236">
        <v>-1.9550000000000001</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173</v>
      </c>
      <c r="AU607" s="242" t="s">
        <v>169</v>
      </c>
      <c r="AV607" s="14" t="s">
        <v>169</v>
      </c>
      <c r="AW607" s="14" t="s">
        <v>33</v>
      </c>
      <c r="AX607" s="14" t="s">
        <v>72</v>
      </c>
      <c r="AY607" s="242" t="s">
        <v>159</v>
      </c>
    </row>
    <row r="608" s="14" customFormat="1">
      <c r="A608" s="14"/>
      <c r="B608" s="232"/>
      <c r="C608" s="233"/>
      <c r="D608" s="217" t="s">
        <v>173</v>
      </c>
      <c r="E608" s="234" t="s">
        <v>19</v>
      </c>
      <c r="F608" s="235" t="s">
        <v>244</v>
      </c>
      <c r="G608" s="233"/>
      <c r="H608" s="236">
        <v>-0.88</v>
      </c>
      <c r="I608" s="237"/>
      <c r="J608" s="233"/>
      <c r="K608" s="233"/>
      <c r="L608" s="238"/>
      <c r="M608" s="239"/>
      <c r="N608" s="240"/>
      <c r="O608" s="240"/>
      <c r="P608" s="240"/>
      <c r="Q608" s="240"/>
      <c r="R608" s="240"/>
      <c r="S608" s="240"/>
      <c r="T608" s="241"/>
      <c r="U608" s="14"/>
      <c r="V608" s="14"/>
      <c r="W608" s="14"/>
      <c r="X608" s="14"/>
      <c r="Y608" s="14"/>
      <c r="Z608" s="14"/>
      <c r="AA608" s="14"/>
      <c r="AB608" s="14"/>
      <c r="AC608" s="14"/>
      <c r="AD608" s="14"/>
      <c r="AE608" s="14"/>
      <c r="AT608" s="242" t="s">
        <v>173</v>
      </c>
      <c r="AU608" s="242" t="s">
        <v>169</v>
      </c>
      <c r="AV608" s="14" t="s">
        <v>169</v>
      </c>
      <c r="AW608" s="14" t="s">
        <v>33</v>
      </c>
      <c r="AX608" s="14" t="s">
        <v>72</v>
      </c>
      <c r="AY608" s="242" t="s">
        <v>159</v>
      </c>
    </row>
    <row r="609" s="13" customFormat="1">
      <c r="A609" s="13"/>
      <c r="B609" s="222"/>
      <c r="C609" s="223"/>
      <c r="D609" s="217" t="s">
        <v>173</v>
      </c>
      <c r="E609" s="224" t="s">
        <v>19</v>
      </c>
      <c r="F609" s="225" t="s">
        <v>245</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173</v>
      </c>
      <c r="AU609" s="231" t="s">
        <v>169</v>
      </c>
      <c r="AV609" s="13" t="s">
        <v>80</v>
      </c>
      <c r="AW609" s="13" t="s">
        <v>33</v>
      </c>
      <c r="AX609" s="13" t="s">
        <v>72</v>
      </c>
      <c r="AY609" s="231" t="s">
        <v>159</v>
      </c>
    </row>
    <row r="610" s="14" customFormat="1">
      <c r="A610" s="14"/>
      <c r="B610" s="232"/>
      <c r="C610" s="233"/>
      <c r="D610" s="217" t="s">
        <v>173</v>
      </c>
      <c r="E610" s="234" t="s">
        <v>19</v>
      </c>
      <c r="F610" s="235" t="s">
        <v>246</v>
      </c>
      <c r="G610" s="233"/>
      <c r="H610" s="236">
        <v>17.640000000000001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173</v>
      </c>
      <c r="AU610" s="242" t="s">
        <v>169</v>
      </c>
      <c r="AV610" s="14" t="s">
        <v>169</v>
      </c>
      <c r="AW610" s="14" t="s">
        <v>33</v>
      </c>
      <c r="AX610" s="14" t="s">
        <v>72</v>
      </c>
      <c r="AY610" s="242" t="s">
        <v>159</v>
      </c>
    </row>
    <row r="611" s="14" customFormat="1">
      <c r="A611" s="14"/>
      <c r="B611" s="232"/>
      <c r="C611" s="233"/>
      <c r="D611" s="217" t="s">
        <v>173</v>
      </c>
      <c r="E611" s="234" t="s">
        <v>19</v>
      </c>
      <c r="F611" s="235" t="s">
        <v>247</v>
      </c>
      <c r="G611" s="233"/>
      <c r="H611" s="236">
        <v>10.08</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173</v>
      </c>
      <c r="AU611" s="242" t="s">
        <v>169</v>
      </c>
      <c r="AV611" s="14" t="s">
        <v>169</v>
      </c>
      <c r="AW611" s="14" t="s">
        <v>33</v>
      </c>
      <c r="AX611" s="14" t="s">
        <v>72</v>
      </c>
      <c r="AY611" s="242" t="s">
        <v>159</v>
      </c>
    </row>
    <row r="612" s="14" customFormat="1">
      <c r="A612" s="14"/>
      <c r="B612" s="232"/>
      <c r="C612" s="233"/>
      <c r="D612" s="217" t="s">
        <v>173</v>
      </c>
      <c r="E612" s="234" t="s">
        <v>19</v>
      </c>
      <c r="F612" s="235" t="s">
        <v>248</v>
      </c>
      <c r="G612" s="233"/>
      <c r="H612" s="236">
        <v>2.4849999999999999</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173</v>
      </c>
      <c r="AU612" s="242" t="s">
        <v>169</v>
      </c>
      <c r="AV612" s="14" t="s">
        <v>169</v>
      </c>
      <c r="AW612" s="14" t="s">
        <v>33</v>
      </c>
      <c r="AX612" s="14" t="s">
        <v>72</v>
      </c>
      <c r="AY612" s="242" t="s">
        <v>159</v>
      </c>
    </row>
    <row r="613" s="14" customFormat="1">
      <c r="A613" s="14"/>
      <c r="B613" s="232"/>
      <c r="C613" s="233"/>
      <c r="D613" s="217" t="s">
        <v>173</v>
      </c>
      <c r="E613" s="234" t="s">
        <v>19</v>
      </c>
      <c r="F613" s="235" t="s">
        <v>249</v>
      </c>
      <c r="G613" s="233"/>
      <c r="H613" s="236">
        <v>1.3999999999999999</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173</v>
      </c>
      <c r="AU613" s="242" t="s">
        <v>169</v>
      </c>
      <c r="AV613" s="14" t="s">
        <v>169</v>
      </c>
      <c r="AW613" s="14" t="s">
        <v>33</v>
      </c>
      <c r="AX613" s="14" t="s">
        <v>72</v>
      </c>
      <c r="AY613" s="242" t="s">
        <v>159</v>
      </c>
    </row>
    <row r="614" s="14" customFormat="1">
      <c r="A614" s="14"/>
      <c r="B614" s="232"/>
      <c r="C614" s="233"/>
      <c r="D614" s="217" t="s">
        <v>173</v>
      </c>
      <c r="E614" s="234" t="s">
        <v>19</v>
      </c>
      <c r="F614" s="235" t="s">
        <v>250</v>
      </c>
      <c r="G614" s="233"/>
      <c r="H614" s="236">
        <v>1.9079999999999999</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173</v>
      </c>
      <c r="AU614" s="242" t="s">
        <v>169</v>
      </c>
      <c r="AV614" s="14" t="s">
        <v>169</v>
      </c>
      <c r="AW614" s="14" t="s">
        <v>33</v>
      </c>
      <c r="AX614" s="14" t="s">
        <v>72</v>
      </c>
      <c r="AY614" s="242" t="s">
        <v>159</v>
      </c>
    </row>
    <row r="615" s="14" customFormat="1">
      <c r="A615" s="14"/>
      <c r="B615" s="232"/>
      <c r="C615" s="233"/>
      <c r="D615" s="217" t="s">
        <v>173</v>
      </c>
      <c r="E615" s="234" t="s">
        <v>19</v>
      </c>
      <c r="F615" s="235" t="s">
        <v>251</v>
      </c>
      <c r="G615" s="233"/>
      <c r="H615" s="236">
        <v>1.05</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173</v>
      </c>
      <c r="AU615" s="242" t="s">
        <v>169</v>
      </c>
      <c r="AV615" s="14" t="s">
        <v>169</v>
      </c>
      <c r="AW615" s="14" t="s">
        <v>33</v>
      </c>
      <c r="AX615" s="14" t="s">
        <v>72</v>
      </c>
      <c r="AY615" s="242" t="s">
        <v>159</v>
      </c>
    </row>
    <row r="616" s="13" customFormat="1">
      <c r="A616" s="13"/>
      <c r="B616" s="222"/>
      <c r="C616" s="223"/>
      <c r="D616" s="217" t="s">
        <v>173</v>
      </c>
      <c r="E616" s="224" t="s">
        <v>19</v>
      </c>
      <c r="F616" s="225" t="s">
        <v>252</v>
      </c>
      <c r="G616" s="223"/>
      <c r="H616" s="224" t="s">
        <v>19</v>
      </c>
      <c r="I616" s="226"/>
      <c r="J616" s="223"/>
      <c r="K616" s="223"/>
      <c r="L616" s="227"/>
      <c r="M616" s="228"/>
      <c r="N616" s="229"/>
      <c r="O616" s="229"/>
      <c r="P616" s="229"/>
      <c r="Q616" s="229"/>
      <c r="R616" s="229"/>
      <c r="S616" s="229"/>
      <c r="T616" s="230"/>
      <c r="U616" s="13"/>
      <c r="V616" s="13"/>
      <c r="W616" s="13"/>
      <c r="X616" s="13"/>
      <c r="Y616" s="13"/>
      <c r="Z616" s="13"/>
      <c r="AA616" s="13"/>
      <c r="AB616" s="13"/>
      <c r="AC616" s="13"/>
      <c r="AD616" s="13"/>
      <c r="AE616" s="13"/>
      <c r="AT616" s="231" t="s">
        <v>173</v>
      </c>
      <c r="AU616" s="231" t="s">
        <v>169</v>
      </c>
      <c r="AV616" s="13" t="s">
        <v>80</v>
      </c>
      <c r="AW616" s="13" t="s">
        <v>33</v>
      </c>
      <c r="AX616" s="13" t="s">
        <v>72</v>
      </c>
      <c r="AY616" s="231" t="s">
        <v>159</v>
      </c>
    </row>
    <row r="617" s="14" customFormat="1">
      <c r="A617" s="14"/>
      <c r="B617" s="232"/>
      <c r="C617" s="233"/>
      <c r="D617" s="217" t="s">
        <v>173</v>
      </c>
      <c r="E617" s="234" t="s">
        <v>19</v>
      </c>
      <c r="F617" s="235" t="s">
        <v>253</v>
      </c>
      <c r="G617" s="233"/>
      <c r="H617" s="236">
        <v>5.04</v>
      </c>
      <c r="I617" s="237"/>
      <c r="J617" s="233"/>
      <c r="K617" s="233"/>
      <c r="L617" s="238"/>
      <c r="M617" s="239"/>
      <c r="N617" s="240"/>
      <c r="O617" s="240"/>
      <c r="P617" s="240"/>
      <c r="Q617" s="240"/>
      <c r="R617" s="240"/>
      <c r="S617" s="240"/>
      <c r="T617" s="241"/>
      <c r="U617" s="14"/>
      <c r="V617" s="14"/>
      <c r="W617" s="14"/>
      <c r="X617" s="14"/>
      <c r="Y617" s="14"/>
      <c r="Z617" s="14"/>
      <c r="AA617" s="14"/>
      <c r="AB617" s="14"/>
      <c r="AC617" s="14"/>
      <c r="AD617" s="14"/>
      <c r="AE617" s="14"/>
      <c r="AT617" s="242" t="s">
        <v>173</v>
      </c>
      <c r="AU617" s="242" t="s">
        <v>169</v>
      </c>
      <c r="AV617" s="14" t="s">
        <v>169</v>
      </c>
      <c r="AW617" s="14" t="s">
        <v>33</v>
      </c>
      <c r="AX617" s="14" t="s">
        <v>72</v>
      </c>
      <c r="AY617" s="242" t="s">
        <v>159</v>
      </c>
    </row>
    <row r="618" s="14" customFormat="1">
      <c r="A618" s="14"/>
      <c r="B618" s="232"/>
      <c r="C618" s="233"/>
      <c r="D618" s="217" t="s">
        <v>173</v>
      </c>
      <c r="E618" s="234" t="s">
        <v>19</v>
      </c>
      <c r="F618" s="235" t="s">
        <v>254</v>
      </c>
      <c r="G618" s="233"/>
      <c r="H618" s="236">
        <v>3.7799999999999998</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173</v>
      </c>
      <c r="AU618" s="242" t="s">
        <v>169</v>
      </c>
      <c r="AV618" s="14" t="s">
        <v>169</v>
      </c>
      <c r="AW618" s="14" t="s">
        <v>33</v>
      </c>
      <c r="AX618" s="14" t="s">
        <v>72</v>
      </c>
      <c r="AY618" s="242" t="s">
        <v>159</v>
      </c>
    </row>
    <row r="619" s="14" customFormat="1">
      <c r="A619" s="14"/>
      <c r="B619" s="232"/>
      <c r="C619" s="233"/>
      <c r="D619" s="217" t="s">
        <v>173</v>
      </c>
      <c r="E619" s="234" t="s">
        <v>19</v>
      </c>
      <c r="F619" s="235" t="s">
        <v>255</v>
      </c>
      <c r="G619" s="233"/>
      <c r="H619" s="236">
        <v>0.38500000000000001</v>
      </c>
      <c r="I619" s="237"/>
      <c r="J619" s="233"/>
      <c r="K619" s="233"/>
      <c r="L619" s="238"/>
      <c r="M619" s="239"/>
      <c r="N619" s="240"/>
      <c r="O619" s="240"/>
      <c r="P619" s="240"/>
      <c r="Q619" s="240"/>
      <c r="R619" s="240"/>
      <c r="S619" s="240"/>
      <c r="T619" s="241"/>
      <c r="U619" s="14"/>
      <c r="V619" s="14"/>
      <c r="W619" s="14"/>
      <c r="X619" s="14"/>
      <c r="Y619" s="14"/>
      <c r="Z619" s="14"/>
      <c r="AA619" s="14"/>
      <c r="AB619" s="14"/>
      <c r="AC619" s="14"/>
      <c r="AD619" s="14"/>
      <c r="AE619" s="14"/>
      <c r="AT619" s="242" t="s">
        <v>173</v>
      </c>
      <c r="AU619" s="242" t="s">
        <v>169</v>
      </c>
      <c r="AV619" s="14" t="s">
        <v>169</v>
      </c>
      <c r="AW619" s="14" t="s">
        <v>33</v>
      </c>
      <c r="AX619" s="14" t="s">
        <v>72</v>
      </c>
      <c r="AY619" s="242" t="s">
        <v>159</v>
      </c>
    </row>
    <row r="620" s="14" customFormat="1">
      <c r="A620" s="14"/>
      <c r="B620" s="232"/>
      <c r="C620" s="233"/>
      <c r="D620" s="217" t="s">
        <v>173</v>
      </c>
      <c r="E620" s="234" t="s">
        <v>19</v>
      </c>
      <c r="F620" s="235" t="s">
        <v>256</v>
      </c>
      <c r="G620" s="233"/>
      <c r="H620" s="236">
        <v>0.28000000000000003</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173</v>
      </c>
      <c r="AU620" s="242" t="s">
        <v>169</v>
      </c>
      <c r="AV620" s="14" t="s">
        <v>169</v>
      </c>
      <c r="AW620" s="14" t="s">
        <v>33</v>
      </c>
      <c r="AX620" s="14" t="s">
        <v>72</v>
      </c>
      <c r="AY620" s="242" t="s">
        <v>159</v>
      </c>
    </row>
    <row r="621" s="14" customFormat="1">
      <c r="A621" s="14"/>
      <c r="B621" s="232"/>
      <c r="C621" s="233"/>
      <c r="D621" s="217" t="s">
        <v>173</v>
      </c>
      <c r="E621" s="234" t="s">
        <v>19</v>
      </c>
      <c r="F621" s="235" t="s">
        <v>257</v>
      </c>
      <c r="G621" s="233"/>
      <c r="H621" s="236">
        <v>0.29799999999999999</v>
      </c>
      <c r="I621" s="237"/>
      <c r="J621" s="233"/>
      <c r="K621" s="233"/>
      <c r="L621" s="238"/>
      <c r="M621" s="239"/>
      <c r="N621" s="240"/>
      <c r="O621" s="240"/>
      <c r="P621" s="240"/>
      <c r="Q621" s="240"/>
      <c r="R621" s="240"/>
      <c r="S621" s="240"/>
      <c r="T621" s="241"/>
      <c r="U621" s="14"/>
      <c r="V621" s="14"/>
      <c r="W621" s="14"/>
      <c r="X621" s="14"/>
      <c r="Y621" s="14"/>
      <c r="Z621" s="14"/>
      <c r="AA621" s="14"/>
      <c r="AB621" s="14"/>
      <c r="AC621" s="14"/>
      <c r="AD621" s="14"/>
      <c r="AE621" s="14"/>
      <c r="AT621" s="242" t="s">
        <v>173</v>
      </c>
      <c r="AU621" s="242" t="s">
        <v>169</v>
      </c>
      <c r="AV621" s="14" t="s">
        <v>169</v>
      </c>
      <c r="AW621" s="14" t="s">
        <v>33</v>
      </c>
      <c r="AX621" s="14" t="s">
        <v>72</v>
      </c>
      <c r="AY621" s="242" t="s">
        <v>159</v>
      </c>
    </row>
    <row r="622" s="14" customFormat="1">
      <c r="A622" s="14"/>
      <c r="B622" s="232"/>
      <c r="C622" s="233"/>
      <c r="D622" s="217" t="s">
        <v>173</v>
      </c>
      <c r="E622" s="234" t="s">
        <v>19</v>
      </c>
      <c r="F622" s="235" t="s">
        <v>258</v>
      </c>
      <c r="G622" s="233"/>
      <c r="H622" s="236">
        <v>0.28000000000000003</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173</v>
      </c>
      <c r="AU622" s="242" t="s">
        <v>169</v>
      </c>
      <c r="AV622" s="14" t="s">
        <v>169</v>
      </c>
      <c r="AW622" s="14" t="s">
        <v>33</v>
      </c>
      <c r="AX622" s="14" t="s">
        <v>72</v>
      </c>
      <c r="AY622" s="242" t="s">
        <v>159</v>
      </c>
    </row>
    <row r="623" s="13" customFormat="1">
      <c r="A623" s="13"/>
      <c r="B623" s="222"/>
      <c r="C623" s="223"/>
      <c r="D623" s="217" t="s">
        <v>173</v>
      </c>
      <c r="E623" s="224" t="s">
        <v>19</v>
      </c>
      <c r="F623" s="225" t="s">
        <v>259</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173</v>
      </c>
      <c r="AU623" s="231" t="s">
        <v>169</v>
      </c>
      <c r="AV623" s="13" t="s">
        <v>80</v>
      </c>
      <c r="AW623" s="13" t="s">
        <v>33</v>
      </c>
      <c r="AX623" s="13" t="s">
        <v>72</v>
      </c>
      <c r="AY623" s="231" t="s">
        <v>159</v>
      </c>
    </row>
    <row r="624" s="14" customFormat="1">
      <c r="A624" s="14"/>
      <c r="B624" s="232"/>
      <c r="C624" s="233"/>
      <c r="D624" s="217" t="s">
        <v>173</v>
      </c>
      <c r="E624" s="234" t="s">
        <v>19</v>
      </c>
      <c r="F624" s="235" t="s">
        <v>260</v>
      </c>
      <c r="G624" s="233"/>
      <c r="H624" s="236">
        <v>5.04</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173</v>
      </c>
      <c r="AU624" s="242" t="s">
        <v>169</v>
      </c>
      <c r="AV624" s="14" t="s">
        <v>169</v>
      </c>
      <c r="AW624" s="14" t="s">
        <v>33</v>
      </c>
      <c r="AX624" s="14" t="s">
        <v>72</v>
      </c>
      <c r="AY624" s="242" t="s">
        <v>159</v>
      </c>
    </row>
    <row r="625" s="14" customFormat="1">
      <c r="A625" s="14"/>
      <c r="B625" s="232"/>
      <c r="C625" s="233"/>
      <c r="D625" s="217" t="s">
        <v>173</v>
      </c>
      <c r="E625" s="234" t="s">
        <v>19</v>
      </c>
      <c r="F625" s="235" t="s">
        <v>261</v>
      </c>
      <c r="G625" s="233"/>
      <c r="H625" s="236">
        <v>4.8600000000000003</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173</v>
      </c>
      <c r="AU625" s="242" t="s">
        <v>169</v>
      </c>
      <c r="AV625" s="14" t="s">
        <v>169</v>
      </c>
      <c r="AW625" s="14" t="s">
        <v>33</v>
      </c>
      <c r="AX625" s="14" t="s">
        <v>72</v>
      </c>
      <c r="AY625" s="242" t="s">
        <v>159</v>
      </c>
    </row>
    <row r="626" s="13" customFormat="1">
      <c r="A626" s="13"/>
      <c r="B626" s="222"/>
      <c r="C626" s="223"/>
      <c r="D626" s="217" t="s">
        <v>173</v>
      </c>
      <c r="E626" s="224" t="s">
        <v>19</v>
      </c>
      <c r="F626" s="225" t="s">
        <v>183</v>
      </c>
      <c r="G626" s="223"/>
      <c r="H626" s="224" t="s">
        <v>19</v>
      </c>
      <c r="I626" s="226"/>
      <c r="J626" s="223"/>
      <c r="K626" s="223"/>
      <c r="L626" s="227"/>
      <c r="M626" s="228"/>
      <c r="N626" s="229"/>
      <c r="O626" s="229"/>
      <c r="P626" s="229"/>
      <c r="Q626" s="229"/>
      <c r="R626" s="229"/>
      <c r="S626" s="229"/>
      <c r="T626" s="230"/>
      <c r="U626" s="13"/>
      <c r="V626" s="13"/>
      <c r="W626" s="13"/>
      <c r="X626" s="13"/>
      <c r="Y626" s="13"/>
      <c r="Z626" s="13"/>
      <c r="AA626" s="13"/>
      <c r="AB626" s="13"/>
      <c r="AC626" s="13"/>
      <c r="AD626" s="13"/>
      <c r="AE626" s="13"/>
      <c r="AT626" s="231" t="s">
        <v>173</v>
      </c>
      <c r="AU626" s="231" t="s">
        <v>169</v>
      </c>
      <c r="AV626" s="13" t="s">
        <v>80</v>
      </c>
      <c r="AW626" s="13" t="s">
        <v>33</v>
      </c>
      <c r="AX626" s="13" t="s">
        <v>72</v>
      </c>
      <c r="AY626" s="231" t="s">
        <v>159</v>
      </c>
    </row>
    <row r="627" s="14" customFormat="1">
      <c r="A627" s="14"/>
      <c r="B627" s="232"/>
      <c r="C627" s="233"/>
      <c r="D627" s="217" t="s">
        <v>173</v>
      </c>
      <c r="E627" s="234" t="s">
        <v>19</v>
      </c>
      <c r="F627" s="235" t="s">
        <v>262</v>
      </c>
      <c r="G627" s="233"/>
      <c r="H627" s="236">
        <v>1.44</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173</v>
      </c>
      <c r="AU627" s="242" t="s">
        <v>169</v>
      </c>
      <c r="AV627" s="14" t="s">
        <v>169</v>
      </c>
      <c r="AW627" s="14" t="s">
        <v>33</v>
      </c>
      <c r="AX627" s="14" t="s">
        <v>72</v>
      </c>
      <c r="AY627" s="242" t="s">
        <v>159</v>
      </c>
    </row>
    <row r="628" s="13" customFormat="1">
      <c r="A628" s="13"/>
      <c r="B628" s="222"/>
      <c r="C628" s="223"/>
      <c r="D628" s="217" t="s">
        <v>173</v>
      </c>
      <c r="E628" s="224" t="s">
        <v>19</v>
      </c>
      <c r="F628" s="225" t="s">
        <v>263</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173</v>
      </c>
      <c r="AU628" s="231" t="s">
        <v>169</v>
      </c>
      <c r="AV628" s="13" t="s">
        <v>80</v>
      </c>
      <c r="AW628" s="13" t="s">
        <v>33</v>
      </c>
      <c r="AX628" s="13" t="s">
        <v>72</v>
      </c>
      <c r="AY628" s="231" t="s">
        <v>159</v>
      </c>
    </row>
    <row r="629" s="14" customFormat="1">
      <c r="A629" s="14"/>
      <c r="B629" s="232"/>
      <c r="C629" s="233"/>
      <c r="D629" s="217" t="s">
        <v>173</v>
      </c>
      <c r="E629" s="234" t="s">
        <v>19</v>
      </c>
      <c r="F629" s="235" t="s">
        <v>264</v>
      </c>
      <c r="G629" s="233"/>
      <c r="H629" s="236">
        <v>36</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173</v>
      </c>
      <c r="AU629" s="242" t="s">
        <v>169</v>
      </c>
      <c r="AV629" s="14" t="s">
        <v>169</v>
      </c>
      <c r="AW629" s="14" t="s">
        <v>33</v>
      </c>
      <c r="AX629" s="14" t="s">
        <v>72</v>
      </c>
      <c r="AY629" s="242" t="s">
        <v>159</v>
      </c>
    </row>
    <row r="630" s="15" customFormat="1">
      <c r="A630" s="15"/>
      <c r="B630" s="243"/>
      <c r="C630" s="244"/>
      <c r="D630" s="217" t="s">
        <v>173</v>
      </c>
      <c r="E630" s="245" t="s">
        <v>19</v>
      </c>
      <c r="F630" s="246" t="s">
        <v>177</v>
      </c>
      <c r="G630" s="244"/>
      <c r="H630" s="247">
        <v>446.541</v>
      </c>
      <c r="I630" s="248"/>
      <c r="J630" s="244"/>
      <c r="K630" s="244"/>
      <c r="L630" s="249"/>
      <c r="M630" s="250"/>
      <c r="N630" s="251"/>
      <c r="O630" s="251"/>
      <c r="P630" s="251"/>
      <c r="Q630" s="251"/>
      <c r="R630" s="251"/>
      <c r="S630" s="251"/>
      <c r="T630" s="252"/>
      <c r="U630" s="15"/>
      <c r="V630" s="15"/>
      <c r="W630" s="15"/>
      <c r="X630" s="15"/>
      <c r="Y630" s="15"/>
      <c r="Z630" s="15"/>
      <c r="AA630" s="15"/>
      <c r="AB630" s="15"/>
      <c r="AC630" s="15"/>
      <c r="AD630" s="15"/>
      <c r="AE630" s="15"/>
      <c r="AT630" s="253" t="s">
        <v>173</v>
      </c>
      <c r="AU630" s="253" t="s">
        <v>169</v>
      </c>
      <c r="AV630" s="15" t="s">
        <v>168</v>
      </c>
      <c r="AW630" s="15" t="s">
        <v>33</v>
      </c>
      <c r="AX630" s="15" t="s">
        <v>80</v>
      </c>
      <c r="AY630" s="253" t="s">
        <v>159</v>
      </c>
    </row>
    <row r="631" s="2" customFormat="1" ht="24.15" customHeight="1">
      <c r="A631" s="38"/>
      <c r="B631" s="39"/>
      <c r="C631" s="204" t="s">
        <v>476</v>
      </c>
      <c r="D631" s="204" t="s">
        <v>163</v>
      </c>
      <c r="E631" s="205" t="s">
        <v>477</v>
      </c>
      <c r="F631" s="206" t="s">
        <v>478</v>
      </c>
      <c r="G631" s="207" t="s">
        <v>278</v>
      </c>
      <c r="H631" s="208">
        <v>128.375</v>
      </c>
      <c r="I631" s="209"/>
      <c r="J631" s="210">
        <f>ROUND(I631*H631,2)</f>
        <v>0</v>
      </c>
      <c r="K631" s="206" t="s">
        <v>167</v>
      </c>
      <c r="L631" s="44"/>
      <c r="M631" s="211" t="s">
        <v>19</v>
      </c>
      <c r="N631" s="212" t="s">
        <v>44</v>
      </c>
      <c r="O631" s="84"/>
      <c r="P631" s="213">
        <f>O631*H631</f>
        <v>0</v>
      </c>
      <c r="Q631" s="213">
        <v>0</v>
      </c>
      <c r="R631" s="213">
        <f>Q631*H631</f>
        <v>0</v>
      </c>
      <c r="S631" s="213">
        <v>0</v>
      </c>
      <c r="T631" s="214">
        <f>S631*H631</f>
        <v>0</v>
      </c>
      <c r="U631" s="38"/>
      <c r="V631" s="38"/>
      <c r="W631" s="38"/>
      <c r="X631" s="38"/>
      <c r="Y631" s="38"/>
      <c r="Z631" s="38"/>
      <c r="AA631" s="38"/>
      <c r="AB631" s="38"/>
      <c r="AC631" s="38"/>
      <c r="AD631" s="38"/>
      <c r="AE631" s="38"/>
      <c r="AR631" s="215" t="s">
        <v>168</v>
      </c>
      <c r="AT631" s="215" t="s">
        <v>163</v>
      </c>
      <c r="AU631" s="215" t="s">
        <v>169</v>
      </c>
      <c r="AY631" s="17" t="s">
        <v>159</v>
      </c>
      <c r="BE631" s="216">
        <f>IF(N631="základní",J631,0)</f>
        <v>0</v>
      </c>
      <c r="BF631" s="216">
        <f>IF(N631="snížená",J631,0)</f>
        <v>0</v>
      </c>
      <c r="BG631" s="216">
        <f>IF(N631="zákl. přenesená",J631,0)</f>
        <v>0</v>
      </c>
      <c r="BH631" s="216">
        <f>IF(N631="sníž. přenesená",J631,0)</f>
        <v>0</v>
      </c>
      <c r="BI631" s="216">
        <f>IF(N631="nulová",J631,0)</f>
        <v>0</v>
      </c>
      <c r="BJ631" s="17" t="s">
        <v>169</v>
      </c>
      <c r="BK631" s="216">
        <f>ROUND(I631*H631,2)</f>
        <v>0</v>
      </c>
      <c r="BL631" s="17" t="s">
        <v>168</v>
      </c>
      <c r="BM631" s="215" t="s">
        <v>479</v>
      </c>
    </row>
    <row r="632" s="2" customFormat="1">
      <c r="A632" s="38"/>
      <c r="B632" s="39"/>
      <c r="C632" s="40"/>
      <c r="D632" s="217" t="s">
        <v>171</v>
      </c>
      <c r="E632" s="40"/>
      <c r="F632" s="218" t="s">
        <v>480</v>
      </c>
      <c r="G632" s="40"/>
      <c r="H632" s="40"/>
      <c r="I632" s="219"/>
      <c r="J632" s="40"/>
      <c r="K632" s="40"/>
      <c r="L632" s="44"/>
      <c r="M632" s="220"/>
      <c r="N632" s="221"/>
      <c r="O632" s="84"/>
      <c r="P632" s="84"/>
      <c r="Q632" s="84"/>
      <c r="R632" s="84"/>
      <c r="S632" s="84"/>
      <c r="T632" s="85"/>
      <c r="U632" s="38"/>
      <c r="V632" s="38"/>
      <c r="W632" s="38"/>
      <c r="X632" s="38"/>
      <c r="Y632" s="38"/>
      <c r="Z632" s="38"/>
      <c r="AA632" s="38"/>
      <c r="AB632" s="38"/>
      <c r="AC632" s="38"/>
      <c r="AD632" s="38"/>
      <c r="AE632" s="38"/>
      <c r="AT632" s="17" t="s">
        <v>171</v>
      </c>
      <c r="AU632" s="17" t="s">
        <v>169</v>
      </c>
    </row>
    <row r="633" s="13" customFormat="1">
      <c r="A633" s="13"/>
      <c r="B633" s="222"/>
      <c r="C633" s="223"/>
      <c r="D633" s="217" t="s">
        <v>173</v>
      </c>
      <c r="E633" s="224" t="s">
        <v>19</v>
      </c>
      <c r="F633" s="225" t="s">
        <v>481</v>
      </c>
      <c r="G633" s="223"/>
      <c r="H633" s="224" t="s">
        <v>19</v>
      </c>
      <c r="I633" s="226"/>
      <c r="J633" s="223"/>
      <c r="K633" s="223"/>
      <c r="L633" s="227"/>
      <c r="M633" s="228"/>
      <c r="N633" s="229"/>
      <c r="O633" s="229"/>
      <c r="P633" s="229"/>
      <c r="Q633" s="229"/>
      <c r="R633" s="229"/>
      <c r="S633" s="229"/>
      <c r="T633" s="230"/>
      <c r="U633" s="13"/>
      <c r="V633" s="13"/>
      <c r="W633" s="13"/>
      <c r="X633" s="13"/>
      <c r="Y633" s="13"/>
      <c r="Z633" s="13"/>
      <c r="AA633" s="13"/>
      <c r="AB633" s="13"/>
      <c r="AC633" s="13"/>
      <c r="AD633" s="13"/>
      <c r="AE633" s="13"/>
      <c r="AT633" s="231" t="s">
        <v>173</v>
      </c>
      <c r="AU633" s="231" t="s">
        <v>169</v>
      </c>
      <c r="AV633" s="13" t="s">
        <v>80</v>
      </c>
      <c r="AW633" s="13" t="s">
        <v>33</v>
      </c>
      <c r="AX633" s="13" t="s">
        <v>72</v>
      </c>
      <c r="AY633" s="231" t="s">
        <v>159</v>
      </c>
    </row>
    <row r="634" s="13" customFormat="1">
      <c r="A634" s="13"/>
      <c r="B634" s="222"/>
      <c r="C634" s="223"/>
      <c r="D634" s="217" t="s">
        <v>173</v>
      </c>
      <c r="E634" s="224" t="s">
        <v>19</v>
      </c>
      <c r="F634" s="225" t="s">
        <v>238</v>
      </c>
      <c r="G634" s="223"/>
      <c r="H634" s="224" t="s">
        <v>19</v>
      </c>
      <c r="I634" s="226"/>
      <c r="J634" s="223"/>
      <c r="K634" s="223"/>
      <c r="L634" s="227"/>
      <c r="M634" s="228"/>
      <c r="N634" s="229"/>
      <c r="O634" s="229"/>
      <c r="P634" s="229"/>
      <c r="Q634" s="229"/>
      <c r="R634" s="229"/>
      <c r="S634" s="229"/>
      <c r="T634" s="230"/>
      <c r="U634" s="13"/>
      <c r="V634" s="13"/>
      <c r="W634" s="13"/>
      <c r="X634" s="13"/>
      <c r="Y634" s="13"/>
      <c r="Z634" s="13"/>
      <c r="AA634" s="13"/>
      <c r="AB634" s="13"/>
      <c r="AC634" s="13"/>
      <c r="AD634" s="13"/>
      <c r="AE634" s="13"/>
      <c r="AT634" s="231" t="s">
        <v>173</v>
      </c>
      <c r="AU634" s="231" t="s">
        <v>169</v>
      </c>
      <c r="AV634" s="13" t="s">
        <v>80</v>
      </c>
      <c r="AW634" s="13" t="s">
        <v>33</v>
      </c>
      <c r="AX634" s="13" t="s">
        <v>72</v>
      </c>
      <c r="AY634" s="231" t="s">
        <v>159</v>
      </c>
    </row>
    <row r="635" s="14" customFormat="1">
      <c r="A635" s="14"/>
      <c r="B635" s="232"/>
      <c r="C635" s="233"/>
      <c r="D635" s="217" t="s">
        <v>173</v>
      </c>
      <c r="E635" s="234" t="s">
        <v>19</v>
      </c>
      <c r="F635" s="235" t="s">
        <v>281</v>
      </c>
      <c r="G635" s="233"/>
      <c r="H635" s="236">
        <v>50.399999999999999</v>
      </c>
      <c r="I635" s="237"/>
      <c r="J635" s="233"/>
      <c r="K635" s="233"/>
      <c r="L635" s="238"/>
      <c r="M635" s="239"/>
      <c r="N635" s="240"/>
      <c r="O635" s="240"/>
      <c r="P635" s="240"/>
      <c r="Q635" s="240"/>
      <c r="R635" s="240"/>
      <c r="S635" s="240"/>
      <c r="T635" s="241"/>
      <c r="U635" s="14"/>
      <c r="V635" s="14"/>
      <c r="W635" s="14"/>
      <c r="X635" s="14"/>
      <c r="Y635" s="14"/>
      <c r="Z635" s="14"/>
      <c r="AA635" s="14"/>
      <c r="AB635" s="14"/>
      <c r="AC635" s="14"/>
      <c r="AD635" s="14"/>
      <c r="AE635" s="14"/>
      <c r="AT635" s="242" t="s">
        <v>173</v>
      </c>
      <c r="AU635" s="242" t="s">
        <v>169</v>
      </c>
      <c r="AV635" s="14" t="s">
        <v>169</v>
      </c>
      <c r="AW635" s="14" t="s">
        <v>33</v>
      </c>
      <c r="AX635" s="14" t="s">
        <v>72</v>
      </c>
      <c r="AY635" s="242" t="s">
        <v>159</v>
      </c>
    </row>
    <row r="636" s="14" customFormat="1">
      <c r="A636" s="14"/>
      <c r="B636" s="232"/>
      <c r="C636" s="233"/>
      <c r="D636" s="217" t="s">
        <v>173</v>
      </c>
      <c r="E636" s="234" t="s">
        <v>19</v>
      </c>
      <c r="F636" s="235" t="s">
        <v>282</v>
      </c>
      <c r="G636" s="233"/>
      <c r="H636" s="236">
        <v>28.800000000000001</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173</v>
      </c>
      <c r="AU636" s="242" t="s">
        <v>169</v>
      </c>
      <c r="AV636" s="14" t="s">
        <v>169</v>
      </c>
      <c r="AW636" s="14" t="s">
        <v>33</v>
      </c>
      <c r="AX636" s="14" t="s">
        <v>72</v>
      </c>
      <c r="AY636" s="242" t="s">
        <v>159</v>
      </c>
    </row>
    <row r="637" s="14" customFormat="1">
      <c r="A637" s="14"/>
      <c r="B637" s="232"/>
      <c r="C637" s="233"/>
      <c r="D637" s="217" t="s">
        <v>173</v>
      </c>
      <c r="E637" s="234" t="s">
        <v>19</v>
      </c>
      <c r="F637" s="235" t="s">
        <v>283</v>
      </c>
      <c r="G637" s="233"/>
      <c r="H637" s="236">
        <v>7.0999999999999996</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173</v>
      </c>
      <c r="AU637" s="242" t="s">
        <v>169</v>
      </c>
      <c r="AV637" s="14" t="s">
        <v>169</v>
      </c>
      <c r="AW637" s="14" t="s">
        <v>33</v>
      </c>
      <c r="AX637" s="14" t="s">
        <v>72</v>
      </c>
      <c r="AY637" s="242" t="s">
        <v>159</v>
      </c>
    </row>
    <row r="638" s="14" customFormat="1">
      <c r="A638" s="14"/>
      <c r="B638" s="232"/>
      <c r="C638" s="233"/>
      <c r="D638" s="217" t="s">
        <v>173</v>
      </c>
      <c r="E638" s="234" t="s">
        <v>19</v>
      </c>
      <c r="F638" s="235" t="s">
        <v>284</v>
      </c>
      <c r="G638" s="233"/>
      <c r="H638" s="236">
        <v>4</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173</v>
      </c>
      <c r="AU638" s="242" t="s">
        <v>169</v>
      </c>
      <c r="AV638" s="14" t="s">
        <v>169</v>
      </c>
      <c r="AW638" s="14" t="s">
        <v>33</v>
      </c>
      <c r="AX638" s="14" t="s">
        <v>72</v>
      </c>
      <c r="AY638" s="242" t="s">
        <v>159</v>
      </c>
    </row>
    <row r="639" s="14" customFormat="1">
      <c r="A639" s="14"/>
      <c r="B639" s="232"/>
      <c r="C639" s="233"/>
      <c r="D639" s="217" t="s">
        <v>173</v>
      </c>
      <c r="E639" s="234" t="s">
        <v>19</v>
      </c>
      <c r="F639" s="235" t="s">
        <v>285</v>
      </c>
      <c r="G639" s="233"/>
      <c r="H639" s="236">
        <v>5.4500000000000002</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173</v>
      </c>
      <c r="AU639" s="242" t="s">
        <v>169</v>
      </c>
      <c r="AV639" s="14" t="s">
        <v>169</v>
      </c>
      <c r="AW639" s="14" t="s">
        <v>33</v>
      </c>
      <c r="AX639" s="14" t="s">
        <v>72</v>
      </c>
      <c r="AY639" s="242" t="s">
        <v>159</v>
      </c>
    </row>
    <row r="640" s="14" customFormat="1">
      <c r="A640" s="14"/>
      <c r="B640" s="232"/>
      <c r="C640" s="233"/>
      <c r="D640" s="217" t="s">
        <v>173</v>
      </c>
      <c r="E640" s="234" t="s">
        <v>19</v>
      </c>
      <c r="F640" s="235" t="s">
        <v>286</v>
      </c>
      <c r="G640" s="233"/>
      <c r="H640" s="236">
        <v>3</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173</v>
      </c>
      <c r="AU640" s="242" t="s">
        <v>169</v>
      </c>
      <c r="AV640" s="14" t="s">
        <v>169</v>
      </c>
      <c r="AW640" s="14" t="s">
        <v>33</v>
      </c>
      <c r="AX640" s="14" t="s">
        <v>72</v>
      </c>
      <c r="AY640" s="242" t="s">
        <v>159</v>
      </c>
    </row>
    <row r="641" s="15" customFormat="1">
      <c r="A641" s="15"/>
      <c r="B641" s="243"/>
      <c r="C641" s="244"/>
      <c r="D641" s="217" t="s">
        <v>173</v>
      </c>
      <c r="E641" s="245" t="s">
        <v>19</v>
      </c>
      <c r="F641" s="246" t="s">
        <v>177</v>
      </c>
      <c r="G641" s="244"/>
      <c r="H641" s="247">
        <v>98.75</v>
      </c>
      <c r="I641" s="248"/>
      <c r="J641" s="244"/>
      <c r="K641" s="244"/>
      <c r="L641" s="249"/>
      <c r="M641" s="250"/>
      <c r="N641" s="251"/>
      <c r="O641" s="251"/>
      <c r="P641" s="251"/>
      <c r="Q641" s="251"/>
      <c r="R641" s="251"/>
      <c r="S641" s="251"/>
      <c r="T641" s="252"/>
      <c r="U641" s="15"/>
      <c r="V641" s="15"/>
      <c r="W641" s="15"/>
      <c r="X641" s="15"/>
      <c r="Y641" s="15"/>
      <c r="Z641" s="15"/>
      <c r="AA641" s="15"/>
      <c r="AB641" s="15"/>
      <c r="AC641" s="15"/>
      <c r="AD641" s="15"/>
      <c r="AE641" s="15"/>
      <c r="AT641" s="253" t="s">
        <v>173</v>
      </c>
      <c r="AU641" s="253" t="s">
        <v>169</v>
      </c>
      <c r="AV641" s="15" t="s">
        <v>168</v>
      </c>
      <c r="AW641" s="15" t="s">
        <v>33</v>
      </c>
      <c r="AX641" s="15" t="s">
        <v>80</v>
      </c>
      <c r="AY641" s="253" t="s">
        <v>159</v>
      </c>
    </row>
    <row r="642" s="14" customFormat="1">
      <c r="A642" s="14"/>
      <c r="B642" s="232"/>
      <c r="C642" s="233"/>
      <c r="D642" s="217" t="s">
        <v>173</v>
      </c>
      <c r="E642" s="233"/>
      <c r="F642" s="235" t="s">
        <v>482</v>
      </c>
      <c r="G642" s="233"/>
      <c r="H642" s="236">
        <v>128.375</v>
      </c>
      <c r="I642" s="237"/>
      <c r="J642" s="233"/>
      <c r="K642" s="233"/>
      <c r="L642" s="238"/>
      <c r="M642" s="239"/>
      <c r="N642" s="240"/>
      <c r="O642" s="240"/>
      <c r="P642" s="240"/>
      <c r="Q642" s="240"/>
      <c r="R642" s="240"/>
      <c r="S642" s="240"/>
      <c r="T642" s="241"/>
      <c r="U642" s="14"/>
      <c r="V642" s="14"/>
      <c r="W642" s="14"/>
      <c r="X642" s="14"/>
      <c r="Y642" s="14"/>
      <c r="Z642" s="14"/>
      <c r="AA642" s="14"/>
      <c r="AB642" s="14"/>
      <c r="AC642" s="14"/>
      <c r="AD642" s="14"/>
      <c r="AE642" s="14"/>
      <c r="AT642" s="242" t="s">
        <v>173</v>
      </c>
      <c r="AU642" s="242" t="s">
        <v>169</v>
      </c>
      <c r="AV642" s="14" t="s">
        <v>169</v>
      </c>
      <c r="AW642" s="14" t="s">
        <v>4</v>
      </c>
      <c r="AX642" s="14" t="s">
        <v>80</v>
      </c>
      <c r="AY642" s="242" t="s">
        <v>159</v>
      </c>
    </row>
    <row r="643" s="12" customFormat="1" ht="22.8" customHeight="1">
      <c r="A643" s="12"/>
      <c r="B643" s="188"/>
      <c r="C643" s="189"/>
      <c r="D643" s="190" t="s">
        <v>71</v>
      </c>
      <c r="E643" s="202" t="s">
        <v>219</v>
      </c>
      <c r="F643" s="202" t="s">
        <v>483</v>
      </c>
      <c r="G643" s="189"/>
      <c r="H643" s="189"/>
      <c r="I643" s="192"/>
      <c r="J643" s="203">
        <f>BK643</f>
        <v>0</v>
      </c>
      <c r="K643" s="189"/>
      <c r="L643" s="194"/>
      <c r="M643" s="195"/>
      <c r="N643" s="196"/>
      <c r="O643" s="196"/>
      <c r="P643" s="197">
        <f>SUM(P644:P678)</f>
        <v>0</v>
      </c>
      <c r="Q643" s="196"/>
      <c r="R643" s="197">
        <f>SUM(R644:R678)</f>
        <v>0.011816</v>
      </c>
      <c r="S643" s="196"/>
      <c r="T643" s="198">
        <f>SUM(T644:T678)</f>
        <v>4.4042200000000005</v>
      </c>
      <c r="U643" s="12"/>
      <c r="V643" s="12"/>
      <c r="W643" s="12"/>
      <c r="X643" s="12"/>
      <c r="Y643" s="12"/>
      <c r="Z643" s="12"/>
      <c r="AA643" s="12"/>
      <c r="AB643" s="12"/>
      <c r="AC643" s="12"/>
      <c r="AD643" s="12"/>
      <c r="AE643" s="12"/>
      <c r="AR643" s="199" t="s">
        <v>80</v>
      </c>
      <c r="AT643" s="200" t="s">
        <v>71</v>
      </c>
      <c r="AU643" s="200" t="s">
        <v>80</v>
      </c>
      <c r="AY643" s="199" t="s">
        <v>159</v>
      </c>
      <c r="BK643" s="201">
        <f>SUM(BK644:BK678)</f>
        <v>0</v>
      </c>
    </row>
    <row r="644" s="2" customFormat="1" ht="37.8" customHeight="1">
      <c r="A644" s="38"/>
      <c r="B644" s="39"/>
      <c r="C644" s="204" t="s">
        <v>484</v>
      </c>
      <c r="D644" s="204" t="s">
        <v>163</v>
      </c>
      <c r="E644" s="205" t="s">
        <v>485</v>
      </c>
      <c r="F644" s="206" t="s">
        <v>486</v>
      </c>
      <c r="G644" s="207" t="s">
        <v>166</v>
      </c>
      <c r="H644" s="208">
        <v>295.39999999999998</v>
      </c>
      <c r="I644" s="209"/>
      <c r="J644" s="210">
        <f>ROUND(I644*H644,2)</f>
        <v>0</v>
      </c>
      <c r="K644" s="206" t="s">
        <v>167</v>
      </c>
      <c r="L644" s="44"/>
      <c r="M644" s="211" t="s">
        <v>19</v>
      </c>
      <c r="N644" s="212" t="s">
        <v>44</v>
      </c>
      <c r="O644" s="84"/>
      <c r="P644" s="213">
        <f>O644*H644</f>
        <v>0</v>
      </c>
      <c r="Q644" s="213">
        <v>4.0000000000000003E-05</v>
      </c>
      <c r="R644" s="213">
        <f>Q644*H644</f>
        <v>0.011816</v>
      </c>
      <c r="S644" s="213">
        <v>0</v>
      </c>
      <c r="T644" s="214">
        <f>S644*H644</f>
        <v>0</v>
      </c>
      <c r="U644" s="38"/>
      <c r="V644" s="38"/>
      <c r="W644" s="38"/>
      <c r="X644" s="38"/>
      <c r="Y644" s="38"/>
      <c r="Z644" s="38"/>
      <c r="AA644" s="38"/>
      <c r="AB644" s="38"/>
      <c r="AC644" s="38"/>
      <c r="AD644" s="38"/>
      <c r="AE644" s="38"/>
      <c r="AR644" s="215" t="s">
        <v>168</v>
      </c>
      <c r="AT644" s="215" t="s">
        <v>163</v>
      </c>
      <c r="AU644" s="215" t="s">
        <v>169</v>
      </c>
      <c r="AY644" s="17" t="s">
        <v>159</v>
      </c>
      <c r="BE644" s="216">
        <f>IF(N644="základní",J644,0)</f>
        <v>0</v>
      </c>
      <c r="BF644" s="216">
        <f>IF(N644="snížená",J644,0)</f>
        <v>0</v>
      </c>
      <c r="BG644" s="216">
        <f>IF(N644="zákl. přenesená",J644,0)</f>
        <v>0</v>
      </c>
      <c r="BH644" s="216">
        <f>IF(N644="sníž. přenesená",J644,0)</f>
        <v>0</v>
      </c>
      <c r="BI644" s="216">
        <f>IF(N644="nulová",J644,0)</f>
        <v>0</v>
      </c>
      <c r="BJ644" s="17" t="s">
        <v>169</v>
      </c>
      <c r="BK644" s="216">
        <f>ROUND(I644*H644,2)</f>
        <v>0</v>
      </c>
      <c r="BL644" s="17" t="s">
        <v>168</v>
      </c>
      <c r="BM644" s="215" t="s">
        <v>487</v>
      </c>
    </row>
    <row r="645" s="2" customFormat="1">
      <c r="A645" s="38"/>
      <c r="B645" s="39"/>
      <c r="C645" s="40"/>
      <c r="D645" s="217" t="s">
        <v>171</v>
      </c>
      <c r="E645" s="40"/>
      <c r="F645" s="218" t="s">
        <v>488</v>
      </c>
      <c r="G645" s="40"/>
      <c r="H645" s="40"/>
      <c r="I645" s="219"/>
      <c r="J645" s="40"/>
      <c r="K645" s="40"/>
      <c r="L645" s="44"/>
      <c r="M645" s="220"/>
      <c r="N645" s="221"/>
      <c r="O645" s="84"/>
      <c r="P645" s="84"/>
      <c r="Q645" s="84"/>
      <c r="R645" s="84"/>
      <c r="S645" s="84"/>
      <c r="T645" s="85"/>
      <c r="U645" s="38"/>
      <c r="V645" s="38"/>
      <c r="W645" s="38"/>
      <c r="X645" s="38"/>
      <c r="Y645" s="38"/>
      <c r="Z645" s="38"/>
      <c r="AA645" s="38"/>
      <c r="AB645" s="38"/>
      <c r="AC645" s="38"/>
      <c r="AD645" s="38"/>
      <c r="AE645" s="38"/>
      <c r="AT645" s="17" t="s">
        <v>171</v>
      </c>
      <c r="AU645" s="17" t="s">
        <v>169</v>
      </c>
    </row>
    <row r="646" s="13" customFormat="1">
      <c r="A646" s="13"/>
      <c r="B646" s="222"/>
      <c r="C646" s="223"/>
      <c r="D646" s="217" t="s">
        <v>173</v>
      </c>
      <c r="E646" s="224" t="s">
        <v>19</v>
      </c>
      <c r="F646" s="225" t="s">
        <v>489</v>
      </c>
      <c r="G646" s="223"/>
      <c r="H646" s="224" t="s">
        <v>19</v>
      </c>
      <c r="I646" s="226"/>
      <c r="J646" s="223"/>
      <c r="K646" s="223"/>
      <c r="L646" s="227"/>
      <c r="M646" s="228"/>
      <c r="N646" s="229"/>
      <c r="O646" s="229"/>
      <c r="P646" s="229"/>
      <c r="Q646" s="229"/>
      <c r="R646" s="229"/>
      <c r="S646" s="229"/>
      <c r="T646" s="230"/>
      <c r="U646" s="13"/>
      <c r="V646" s="13"/>
      <c r="W646" s="13"/>
      <c r="X646" s="13"/>
      <c r="Y646" s="13"/>
      <c r="Z646" s="13"/>
      <c r="AA646" s="13"/>
      <c r="AB646" s="13"/>
      <c r="AC646" s="13"/>
      <c r="AD646" s="13"/>
      <c r="AE646" s="13"/>
      <c r="AT646" s="231" t="s">
        <v>173</v>
      </c>
      <c r="AU646" s="231" t="s">
        <v>169</v>
      </c>
      <c r="AV646" s="13" t="s">
        <v>80</v>
      </c>
      <c r="AW646" s="13" t="s">
        <v>33</v>
      </c>
      <c r="AX646" s="13" t="s">
        <v>72</v>
      </c>
      <c r="AY646" s="231" t="s">
        <v>159</v>
      </c>
    </row>
    <row r="647" s="14" customFormat="1">
      <c r="A647" s="14"/>
      <c r="B647" s="232"/>
      <c r="C647" s="233"/>
      <c r="D647" s="217" t="s">
        <v>173</v>
      </c>
      <c r="E647" s="234" t="s">
        <v>19</v>
      </c>
      <c r="F647" s="235" t="s">
        <v>490</v>
      </c>
      <c r="G647" s="233"/>
      <c r="H647" s="236">
        <v>138.80000000000001</v>
      </c>
      <c r="I647" s="237"/>
      <c r="J647" s="233"/>
      <c r="K647" s="233"/>
      <c r="L647" s="238"/>
      <c r="M647" s="239"/>
      <c r="N647" s="240"/>
      <c r="O647" s="240"/>
      <c r="P647" s="240"/>
      <c r="Q647" s="240"/>
      <c r="R647" s="240"/>
      <c r="S647" s="240"/>
      <c r="T647" s="241"/>
      <c r="U647" s="14"/>
      <c r="V647" s="14"/>
      <c r="W647" s="14"/>
      <c r="X647" s="14"/>
      <c r="Y647" s="14"/>
      <c r="Z647" s="14"/>
      <c r="AA647" s="14"/>
      <c r="AB647" s="14"/>
      <c r="AC647" s="14"/>
      <c r="AD647" s="14"/>
      <c r="AE647" s="14"/>
      <c r="AT647" s="242" t="s">
        <v>173</v>
      </c>
      <c r="AU647" s="242" t="s">
        <v>169</v>
      </c>
      <c r="AV647" s="14" t="s">
        <v>169</v>
      </c>
      <c r="AW647" s="14" t="s">
        <v>33</v>
      </c>
      <c r="AX647" s="14" t="s">
        <v>72</v>
      </c>
      <c r="AY647" s="242" t="s">
        <v>159</v>
      </c>
    </row>
    <row r="648" s="13" customFormat="1">
      <c r="A648" s="13"/>
      <c r="B648" s="222"/>
      <c r="C648" s="223"/>
      <c r="D648" s="217" t="s">
        <v>173</v>
      </c>
      <c r="E648" s="224" t="s">
        <v>19</v>
      </c>
      <c r="F648" s="225" t="s">
        <v>491</v>
      </c>
      <c r="G648" s="223"/>
      <c r="H648" s="224" t="s">
        <v>19</v>
      </c>
      <c r="I648" s="226"/>
      <c r="J648" s="223"/>
      <c r="K648" s="223"/>
      <c r="L648" s="227"/>
      <c r="M648" s="228"/>
      <c r="N648" s="229"/>
      <c r="O648" s="229"/>
      <c r="P648" s="229"/>
      <c r="Q648" s="229"/>
      <c r="R648" s="229"/>
      <c r="S648" s="229"/>
      <c r="T648" s="230"/>
      <c r="U648" s="13"/>
      <c r="V648" s="13"/>
      <c r="W648" s="13"/>
      <c r="X648" s="13"/>
      <c r="Y648" s="13"/>
      <c r="Z648" s="13"/>
      <c r="AA648" s="13"/>
      <c r="AB648" s="13"/>
      <c r="AC648" s="13"/>
      <c r="AD648" s="13"/>
      <c r="AE648" s="13"/>
      <c r="AT648" s="231" t="s">
        <v>173</v>
      </c>
      <c r="AU648" s="231" t="s">
        <v>169</v>
      </c>
      <c r="AV648" s="13" t="s">
        <v>80</v>
      </c>
      <c r="AW648" s="13" t="s">
        <v>33</v>
      </c>
      <c r="AX648" s="13" t="s">
        <v>72</v>
      </c>
      <c r="AY648" s="231" t="s">
        <v>159</v>
      </c>
    </row>
    <row r="649" s="14" customFormat="1">
      <c r="A649" s="14"/>
      <c r="B649" s="232"/>
      <c r="C649" s="233"/>
      <c r="D649" s="217" t="s">
        <v>173</v>
      </c>
      <c r="E649" s="234" t="s">
        <v>19</v>
      </c>
      <c r="F649" s="235" t="s">
        <v>492</v>
      </c>
      <c r="G649" s="233"/>
      <c r="H649" s="236">
        <v>156.59999999999999</v>
      </c>
      <c r="I649" s="237"/>
      <c r="J649" s="233"/>
      <c r="K649" s="233"/>
      <c r="L649" s="238"/>
      <c r="M649" s="239"/>
      <c r="N649" s="240"/>
      <c r="O649" s="240"/>
      <c r="P649" s="240"/>
      <c r="Q649" s="240"/>
      <c r="R649" s="240"/>
      <c r="S649" s="240"/>
      <c r="T649" s="241"/>
      <c r="U649" s="14"/>
      <c r="V649" s="14"/>
      <c r="W649" s="14"/>
      <c r="X649" s="14"/>
      <c r="Y649" s="14"/>
      <c r="Z649" s="14"/>
      <c r="AA649" s="14"/>
      <c r="AB649" s="14"/>
      <c r="AC649" s="14"/>
      <c r="AD649" s="14"/>
      <c r="AE649" s="14"/>
      <c r="AT649" s="242" t="s">
        <v>173</v>
      </c>
      <c r="AU649" s="242" t="s">
        <v>169</v>
      </c>
      <c r="AV649" s="14" t="s">
        <v>169</v>
      </c>
      <c r="AW649" s="14" t="s">
        <v>33</v>
      </c>
      <c r="AX649" s="14" t="s">
        <v>72</v>
      </c>
      <c r="AY649" s="242" t="s">
        <v>159</v>
      </c>
    </row>
    <row r="650" s="15" customFormat="1">
      <c r="A650" s="15"/>
      <c r="B650" s="243"/>
      <c r="C650" s="244"/>
      <c r="D650" s="217" t="s">
        <v>173</v>
      </c>
      <c r="E650" s="245" t="s">
        <v>19</v>
      </c>
      <c r="F650" s="246" t="s">
        <v>177</v>
      </c>
      <c r="G650" s="244"/>
      <c r="H650" s="247">
        <v>295.39999999999998</v>
      </c>
      <c r="I650" s="248"/>
      <c r="J650" s="244"/>
      <c r="K650" s="244"/>
      <c r="L650" s="249"/>
      <c r="M650" s="250"/>
      <c r="N650" s="251"/>
      <c r="O650" s="251"/>
      <c r="P650" s="251"/>
      <c r="Q650" s="251"/>
      <c r="R650" s="251"/>
      <c r="S650" s="251"/>
      <c r="T650" s="252"/>
      <c r="U650" s="15"/>
      <c r="V650" s="15"/>
      <c r="W650" s="15"/>
      <c r="X650" s="15"/>
      <c r="Y650" s="15"/>
      <c r="Z650" s="15"/>
      <c r="AA650" s="15"/>
      <c r="AB650" s="15"/>
      <c r="AC650" s="15"/>
      <c r="AD650" s="15"/>
      <c r="AE650" s="15"/>
      <c r="AT650" s="253" t="s">
        <v>173</v>
      </c>
      <c r="AU650" s="253" t="s">
        <v>169</v>
      </c>
      <c r="AV650" s="15" t="s">
        <v>168</v>
      </c>
      <c r="AW650" s="15" t="s">
        <v>33</v>
      </c>
      <c r="AX650" s="15" t="s">
        <v>80</v>
      </c>
      <c r="AY650" s="253" t="s">
        <v>159</v>
      </c>
    </row>
    <row r="651" s="2" customFormat="1" ht="24.15" customHeight="1">
      <c r="A651" s="38"/>
      <c r="B651" s="39"/>
      <c r="C651" s="204" t="s">
        <v>493</v>
      </c>
      <c r="D651" s="204" t="s">
        <v>163</v>
      </c>
      <c r="E651" s="205" t="s">
        <v>494</v>
      </c>
      <c r="F651" s="206" t="s">
        <v>495</v>
      </c>
      <c r="G651" s="207" t="s">
        <v>166</v>
      </c>
      <c r="H651" s="208">
        <v>3.7000000000000002</v>
      </c>
      <c r="I651" s="209"/>
      <c r="J651" s="210">
        <f>ROUND(I651*H651,2)</f>
        <v>0</v>
      </c>
      <c r="K651" s="206" t="s">
        <v>167</v>
      </c>
      <c r="L651" s="44"/>
      <c r="M651" s="211" t="s">
        <v>19</v>
      </c>
      <c r="N651" s="212" t="s">
        <v>44</v>
      </c>
      <c r="O651" s="84"/>
      <c r="P651" s="213">
        <f>O651*H651</f>
        <v>0</v>
      </c>
      <c r="Q651" s="213">
        <v>0</v>
      </c>
      <c r="R651" s="213">
        <f>Q651*H651</f>
        <v>0</v>
      </c>
      <c r="S651" s="213">
        <v>0.058999999999999997</v>
      </c>
      <c r="T651" s="214">
        <f>S651*H651</f>
        <v>0.21829999999999999</v>
      </c>
      <c r="U651" s="38"/>
      <c r="V651" s="38"/>
      <c r="W651" s="38"/>
      <c r="X651" s="38"/>
      <c r="Y651" s="38"/>
      <c r="Z651" s="38"/>
      <c r="AA651" s="38"/>
      <c r="AB651" s="38"/>
      <c r="AC651" s="38"/>
      <c r="AD651" s="38"/>
      <c r="AE651" s="38"/>
      <c r="AR651" s="215" t="s">
        <v>168</v>
      </c>
      <c r="AT651" s="215" t="s">
        <v>163</v>
      </c>
      <c r="AU651" s="215" t="s">
        <v>169</v>
      </c>
      <c r="AY651" s="17" t="s">
        <v>159</v>
      </c>
      <c r="BE651" s="216">
        <f>IF(N651="základní",J651,0)</f>
        <v>0</v>
      </c>
      <c r="BF651" s="216">
        <f>IF(N651="snížená",J651,0)</f>
        <v>0</v>
      </c>
      <c r="BG651" s="216">
        <f>IF(N651="zákl. přenesená",J651,0)</f>
        <v>0</v>
      </c>
      <c r="BH651" s="216">
        <f>IF(N651="sníž. přenesená",J651,0)</f>
        <v>0</v>
      </c>
      <c r="BI651" s="216">
        <f>IF(N651="nulová",J651,0)</f>
        <v>0</v>
      </c>
      <c r="BJ651" s="17" t="s">
        <v>169</v>
      </c>
      <c r="BK651" s="216">
        <f>ROUND(I651*H651,2)</f>
        <v>0</v>
      </c>
      <c r="BL651" s="17" t="s">
        <v>168</v>
      </c>
      <c r="BM651" s="215" t="s">
        <v>496</v>
      </c>
    </row>
    <row r="652" s="2" customFormat="1">
      <c r="A652" s="38"/>
      <c r="B652" s="39"/>
      <c r="C652" s="40"/>
      <c r="D652" s="217" t="s">
        <v>171</v>
      </c>
      <c r="E652" s="40"/>
      <c r="F652" s="218" t="s">
        <v>497</v>
      </c>
      <c r="G652" s="40"/>
      <c r="H652" s="40"/>
      <c r="I652" s="219"/>
      <c r="J652" s="40"/>
      <c r="K652" s="40"/>
      <c r="L652" s="44"/>
      <c r="M652" s="220"/>
      <c r="N652" s="221"/>
      <c r="O652" s="84"/>
      <c r="P652" s="84"/>
      <c r="Q652" s="84"/>
      <c r="R652" s="84"/>
      <c r="S652" s="84"/>
      <c r="T652" s="85"/>
      <c r="U652" s="38"/>
      <c r="V652" s="38"/>
      <c r="W652" s="38"/>
      <c r="X652" s="38"/>
      <c r="Y652" s="38"/>
      <c r="Z652" s="38"/>
      <c r="AA652" s="38"/>
      <c r="AB652" s="38"/>
      <c r="AC652" s="38"/>
      <c r="AD652" s="38"/>
      <c r="AE652" s="38"/>
      <c r="AT652" s="17" t="s">
        <v>171</v>
      </c>
      <c r="AU652" s="17" t="s">
        <v>169</v>
      </c>
    </row>
    <row r="653" s="13" customFormat="1">
      <c r="A653" s="13"/>
      <c r="B653" s="222"/>
      <c r="C653" s="223"/>
      <c r="D653" s="217" t="s">
        <v>173</v>
      </c>
      <c r="E653" s="224" t="s">
        <v>19</v>
      </c>
      <c r="F653" s="225" t="s">
        <v>498</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173</v>
      </c>
      <c r="AU653" s="231" t="s">
        <v>169</v>
      </c>
      <c r="AV653" s="13" t="s">
        <v>80</v>
      </c>
      <c r="AW653" s="13" t="s">
        <v>33</v>
      </c>
      <c r="AX653" s="13" t="s">
        <v>72</v>
      </c>
      <c r="AY653" s="231" t="s">
        <v>159</v>
      </c>
    </row>
    <row r="654" s="14" customFormat="1">
      <c r="A654" s="14"/>
      <c r="B654" s="232"/>
      <c r="C654" s="233"/>
      <c r="D654" s="217" t="s">
        <v>173</v>
      </c>
      <c r="E654" s="234" t="s">
        <v>19</v>
      </c>
      <c r="F654" s="235" t="s">
        <v>499</v>
      </c>
      <c r="G654" s="233"/>
      <c r="H654" s="236">
        <v>1.6000000000000001</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173</v>
      </c>
      <c r="AU654" s="242" t="s">
        <v>169</v>
      </c>
      <c r="AV654" s="14" t="s">
        <v>169</v>
      </c>
      <c r="AW654" s="14" t="s">
        <v>33</v>
      </c>
      <c r="AX654" s="14" t="s">
        <v>72</v>
      </c>
      <c r="AY654" s="242" t="s">
        <v>159</v>
      </c>
    </row>
    <row r="655" s="14" customFormat="1">
      <c r="A655" s="14"/>
      <c r="B655" s="232"/>
      <c r="C655" s="233"/>
      <c r="D655" s="217" t="s">
        <v>173</v>
      </c>
      <c r="E655" s="234" t="s">
        <v>19</v>
      </c>
      <c r="F655" s="235" t="s">
        <v>500</v>
      </c>
      <c r="G655" s="233"/>
      <c r="H655" s="236">
        <v>2.1000000000000001</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173</v>
      </c>
      <c r="AU655" s="242" t="s">
        <v>169</v>
      </c>
      <c r="AV655" s="14" t="s">
        <v>169</v>
      </c>
      <c r="AW655" s="14" t="s">
        <v>33</v>
      </c>
      <c r="AX655" s="14" t="s">
        <v>72</v>
      </c>
      <c r="AY655" s="242" t="s">
        <v>159</v>
      </c>
    </row>
    <row r="656" s="15" customFormat="1">
      <c r="A656" s="15"/>
      <c r="B656" s="243"/>
      <c r="C656" s="244"/>
      <c r="D656" s="217" t="s">
        <v>173</v>
      </c>
      <c r="E656" s="245" t="s">
        <v>19</v>
      </c>
      <c r="F656" s="246" t="s">
        <v>177</v>
      </c>
      <c r="G656" s="244"/>
      <c r="H656" s="247">
        <v>3.7000000000000002</v>
      </c>
      <c r="I656" s="248"/>
      <c r="J656" s="244"/>
      <c r="K656" s="244"/>
      <c r="L656" s="249"/>
      <c r="M656" s="250"/>
      <c r="N656" s="251"/>
      <c r="O656" s="251"/>
      <c r="P656" s="251"/>
      <c r="Q656" s="251"/>
      <c r="R656" s="251"/>
      <c r="S656" s="251"/>
      <c r="T656" s="252"/>
      <c r="U656" s="15"/>
      <c r="V656" s="15"/>
      <c r="W656" s="15"/>
      <c r="X656" s="15"/>
      <c r="Y656" s="15"/>
      <c r="Z656" s="15"/>
      <c r="AA656" s="15"/>
      <c r="AB656" s="15"/>
      <c r="AC656" s="15"/>
      <c r="AD656" s="15"/>
      <c r="AE656" s="15"/>
      <c r="AT656" s="253" t="s">
        <v>173</v>
      </c>
      <c r="AU656" s="253" t="s">
        <v>169</v>
      </c>
      <c r="AV656" s="15" t="s">
        <v>168</v>
      </c>
      <c r="AW656" s="15" t="s">
        <v>33</v>
      </c>
      <c r="AX656" s="15" t="s">
        <v>80</v>
      </c>
      <c r="AY656" s="253" t="s">
        <v>159</v>
      </c>
    </row>
    <row r="657" s="2" customFormat="1" ht="37.8" customHeight="1">
      <c r="A657" s="38"/>
      <c r="B657" s="39"/>
      <c r="C657" s="204" t="s">
        <v>501</v>
      </c>
      <c r="D657" s="204" t="s">
        <v>163</v>
      </c>
      <c r="E657" s="205" t="s">
        <v>502</v>
      </c>
      <c r="F657" s="206" t="s">
        <v>503</v>
      </c>
      <c r="G657" s="207" t="s">
        <v>166</v>
      </c>
      <c r="H657" s="208">
        <v>4.5899999999999999</v>
      </c>
      <c r="I657" s="209"/>
      <c r="J657" s="210">
        <f>ROUND(I657*H657,2)</f>
        <v>0</v>
      </c>
      <c r="K657" s="206" t="s">
        <v>167</v>
      </c>
      <c r="L657" s="44"/>
      <c r="M657" s="211" t="s">
        <v>19</v>
      </c>
      <c r="N657" s="212" t="s">
        <v>44</v>
      </c>
      <c r="O657" s="84"/>
      <c r="P657" s="213">
        <f>O657*H657</f>
        <v>0</v>
      </c>
      <c r="Q657" s="213">
        <v>0</v>
      </c>
      <c r="R657" s="213">
        <f>Q657*H657</f>
        <v>0</v>
      </c>
      <c r="S657" s="213">
        <v>0.087999999999999995</v>
      </c>
      <c r="T657" s="214">
        <f>S657*H657</f>
        <v>0.40391999999999995</v>
      </c>
      <c r="U657" s="38"/>
      <c r="V657" s="38"/>
      <c r="W657" s="38"/>
      <c r="X657" s="38"/>
      <c r="Y657" s="38"/>
      <c r="Z657" s="38"/>
      <c r="AA657" s="38"/>
      <c r="AB657" s="38"/>
      <c r="AC657" s="38"/>
      <c r="AD657" s="38"/>
      <c r="AE657" s="38"/>
      <c r="AR657" s="215" t="s">
        <v>168</v>
      </c>
      <c r="AT657" s="215" t="s">
        <v>163</v>
      </c>
      <c r="AU657" s="215" t="s">
        <v>169</v>
      </c>
      <c r="AY657" s="17" t="s">
        <v>159</v>
      </c>
      <c r="BE657" s="216">
        <f>IF(N657="základní",J657,0)</f>
        <v>0</v>
      </c>
      <c r="BF657" s="216">
        <f>IF(N657="snížená",J657,0)</f>
        <v>0</v>
      </c>
      <c r="BG657" s="216">
        <f>IF(N657="zákl. přenesená",J657,0)</f>
        <v>0</v>
      </c>
      <c r="BH657" s="216">
        <f>IF(N657="sníž. přenesená",J657,0)</f>
        <v>0</v>
      </c>
      <c r="BI657" s="216">
        <f>IF(N657="nulová",J657,0)</f>
        <v>0</v>
      </c>
      <c r="BJ657" s="17" t="s">
        <v>169</v>
      </c>
      <c r="BK657" s="216">
        <f>ROUND(I657*H657,2)</f>
        <v>0</v>
      </c>
      <c r="BL657" s="17" t="s">
        <v>168</v>
      </c>
      <c r="BM657" s="215" t="s">
        <v>504</v>
      </c>
    </row>
    <row r="658" s="2" customFormat="1">
      <c r="A658" s="38"/>
      <c r="B658" s="39"/>
      <c r="C658" s="40"/>
      <c r="D658" s="217" t="s">
        <v>171</v>
      </c>
      <c r="E658" s="40"/>
      <c r="F658" s="218" t="s">
        <v>505</v>
      </c>
      <c r="G658" s="40"/>
      <c r="H658" s="40"/>
      <c r="I658" s="219"/>
      <c r="J658" s="40"/>
      <c r="K658" s="40"/>
      <c r="L658" s="44"/>
      <c r="M658" s="220"/>
      <c r="N658" s="221"/>
      <c r="O658" s="84"/>
      <c r="P658" s="84"/>
      <c r="Q658" s="84"/>
      <c r="R658" s="84"/>
      <c r="S658" s="84"/>
      <c r="T658" s="85"/>
      <c r="U658" s="38"/>
      <c r="V658" s="38"/>
      <c r="W658" s="38"/>
      <c r="X658" s="38"/>
      <c r="Y658" s="38"/>
      <c r="Z658" s="38"/>
      <c r="AA658" s="38"/>
      <c r="AB658" s="38"/>
      <c r="AC658" s="38"/>
      <c r="AD658" s="38"/>
      <c r="AE658" s="38"/>
      <c r="AT658" s="17" t="s">
        <v>171</v>
      </c>
      <c r="AU658" s="17" t="s">
        <v>169</v>
      </c>
    </row>
    <row r="659" s="13" customFormat="1">
      <c r="A659" s="13"/>
      <c r="B659" s="222"/>
      <c r="C659" s="223"/>
      <c r="D659" s="217" t="s">
        <v>173</v>
      </c>
      <c r="E659" s="224" t="s">
        <v>19</v>
      </c>
      <c r="F659" s="225" t="s">
        <v>174</v>
      </c>
      <c r="G659" s="223"/>
      <c r="H659" s="224" t="s">
        <v>19</v>
      </c>
      <c r="I659" s="226"/>
      <c r="J659" s="223"/>
      <c r="K659" s="223"/>
      <c r="L659" s="227"/>
      <c r="M659" s="228"/>
      <c r="N659" s="229"/>
      <c r="O659" s="229"/>
      <c r="P659" s="229"/>
      <c r="Q659" s="229"/>
      <c r="R659" s="229"/>
      <c r="S659" s="229"/>
      <c r="T659" s="230"/>
      <c r="U659" s="13"/>
      <c r="V659" s="13"/>
      <c r="W659" s="13"/>
      <c r="X659" s="13"/>
      <c r="Y659" s="13"/>
      <c r="Z659" s="13"/>
      <c r="AA659" s="13"/>
      <c r="AB659" s="13"/>
      <c r="AC659" s="13"/>
      <c r="AD659" s="13"/>
      <c r="AE659" s="13"/>
      <c r="AT659" s="231" t="s">
        <v>173</v>
      </c>
      <c r="AU659" s="231" t="s">
        <v>169</v>
      </c>
      <c r="AV659" s="13" t="s">
        <v>80</v>
      </c>
      <c r="AW659" s="13" t="s">
        <v>33</v>
      </c>
      <c r="AX659" s="13" t="s">
        <v>72</v>
      </c>
      <c r="AY659" s="231" t="s">
        <v>159</v>
      </c>
    </row>
    <row r="660" s="14" customFormat="1">
      <c r="A660" s="14"/>
      <c r="B660" s="232"/>
      <c r="C660" s="233"/>
      <c r="D660" s="217" t="s">
        <v>173</v>
      </c>
      <c r="E660" s="234" t="s">
        <v>19</v>
      </c>
      <c r="F660" s="235" t="s">
        <v>506</v>
      </c>
      <c r="G660" s="233"/>
      <c r="H660" s="236">
        <v>1.8899999999999999</v>
      </c>
      <c r="I660" s="237"/>
      <c r="J660" s="233"/>
      <c r="K660" s="233"/>
      <c r="L660" s="238"/>
      <c r="M660" s="239"/>
      <c r="N660" s="240"/>
      <c r="O660" s="240"/>
      <c r="P660" s="240"/>
      <c r="Q660" s="240"/>
      <c r="R660" s="240"/>
      <c r="S660" s="240"/>
      <c r="T660" s="241"/>
      <c r="U660" s="14"/>
      <c r="V660" s="14"/>
      <c r="W660" s="14"/>
      <c r="X660" s="14"/>
      <c r="Y660" s="14"/>
      <c r="Z660" s="14"/>
      <c r="AA660" s="14"/>
      <c r="AB660" s="14"/>
      <c r="AC660" s="14"/>
      <c r="AD660" s="14"/>
      <c r="AE660" s="14"/>
      <c r="AT660" s="242" t="s">
        <v>173</v>
      </c>
      <c r="AU660" s="242" t="s">
        <v>169</v>
      </c>
      <c r="AV660" s="14" t="s">
        <v>169</v>
      </c>
      <c r="AW660" s="14" t="s">
        <v>33</v>
      </c>
      <c r="AX660" s="14" t="s">
        <v>72</v>
      </c>
      <c r="AY660" s="242" t="s">
        <v>159</v>
      </c>
    </row>
    <row r="661" s="14" customFormat="1">
      <c r="A661" s="14"/>
      <c r="B661" s="232"/>
      <c r="C661" s="233"/>
      <c r="D661" s="217" t="s">
        <v>173</v>
      </c>
      <c r="E661" s="234" t="s">
        <v>19</v>
      </c>
      <c r="F661" s="235" t="s">
        <v>507</v>
      </c>
      <c r="G661" s="233"/>
      <c r="H661" s="236">
        <v>1.6200000000000001</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173</v>
      </c>
      <c r="AU661" s="242" t="s">
        <v>169</v>
      </c>
      <c r="AV661" s="14" t="s">
        <v>169</v>
      </c>
      <c r="AW661" s="14" t="s">
        <v>33</v>
      </c>
      <c r="AX661" s="14" t="s">
        <v>72</v>
      </c>
      <c r="AY661" s="242" t="s">
        <v>159</v>
      </c>
    </row>
    <row r="662" s="13" customFormat="1">
      <c r="A662" s="13"/>
      <c r="B662" s="222"/>
      <c r="C662" s="223"/>
      <c r="D662" s="217" t="s">
        <v>173</v>
      </c>
      <c r="E662" s="224" t="s">
        <v>19</v>
      </c>
      <c r="F662" s="225" t="s">
        <v>469</v>
      </c>
      <c r="G662" s="223"/>
      <c r="H662" s="224" t="s">
        <v>19</v>
      </c>
      <c r="I662" s="226"/>
      <c r="J662" s="223"/>
      <c r="K662" s="223"/>
      <c r="L662" s="227"/>
      <c r="M662" s="228"/>
      <c r="N662" s="229"/>
      <c r="O662" s="229"/>
      <c r="P662" s="229"/>
      <c r="Q662" s="229"/>
      <c r="R662" s="229"/>
      <c r="S662" s="229"/>
      <c r="T662" s="230"/>
      <c r="U662" s="13"/>
      <c r="V662" s="13"/>
      <c r="W662" s="13"/>
      <c r="X662" s="13"/>
      <c r="Y662" s="13"/>
      <c r="Z662" s="13"/>
      <c r="AA662" s="13"/>
      <c r="AB662" s="13"/>
      <c r="AC662" s="13"/>
      <c r="AD662" s="13"/>
      <c r="AE662" s="13"/>
      <c r="AT662" s="231" t="s">
        <v>173</v>
      </c>
      <c r="AU662" s="231" t="s">
        <v>169</v>
      </c>
      <c r="AV662" s="13" t="s">
        <v>80</v>
      </c>
      <c r="AW662" s="13" t="s">
        <v>33</v>
      </c>
      <c r="AX662" s="13" t="s">
        <v>72</v>
      </c>
      <c r="AY662" s="231" t="s">
        <v>159</v>
      </c>
    </row>
    <row r="663" s="14" customFormat="1">
      <c r="A663" s="14"/>
      <c r="B663" s="232"/>
      <c r="C663" s="233"/>
      <c r="D663" s="217" t="s">
        <v>173</v>
      </c>
      <c r="E663" s="234" t="s">
        <v>19</v>
      </c>
      <c r="F663" s="235" t="s">
        <v>463</v>
      </c>
      <c r="G663" s="233"/>
      <c r="H663" s="236">
        <v>0.64000000000000001</v>
      </c>
      <c r="I663" s="237"/>
      <c r="J663" s="233"/>
      <c r="K663" s="233"/>
      <c r="L663" s="238"/>
      <c r="M663" s="239"/>
      <c r="N663" s="240"/>
      <c r="O663" s="240"/>
      <c r="P663" s="240"/>
      <c r="Q663" s="240"/>
      <c r="R663" s="240"/>
      <c r="S663" s="240"/>
      <c r="T663" s="241"/>
      <c r="U663" s="14"/>
      <c r="V663" s="14"/>
      <c r="W663" s="14"/>
      <c r="X663" s="14"/>
      <c r="Y663" s="14"/>
      <c r="Z663" s="14"/>
      <c r="AA663" s="14"/>
      <c r="AB663" s="14"/>
      <c r="AC663" s="14"/>
      <c r="AD663" s="14"/>
      <c r="AE663" s="14"/>
      <c r="AT663" s="242" t="s">
        <v>173</v>
      </c>
      <c r="AU663" s="242" t="s">
        <v>169</v>
      </c>
      <c r="AV663" s="14" t="s">
        <v>169</v>
      </c>
      <c r="AW663" s="14" t="s">
        <v>33</v>
      </c>
      <c r="AX663" s="14" t="s">
        <v>72</v>
      </c>
      <c r="AY663" s="242" t="s">
        <v>159</v>
      </c>
    </row>
    <row r="664" s="14" customFormat="1">
      <c r="A664" s="14"/>
      <c r="B664" s="232"/>
      <c r="C664" s="233"/>
      <c r="D664" s="217" t="s">
        <v>173</v>
      </c>
      <c r="E664" s="234" t="s">
        <v>19</v>
      </c>
      <c r="F664" s="235" t="s">
        <v>508</v>
      </c>
      <c r="G664" s="233"/>
      <c r="H664" s="236">
        <v>0.44</v>
      </c>
      <c r="I664" s="237"/>
      <c r="J664" s="233"/>
      <c r="K664" s="233"/>
      <c r="L664" s="238"/>
      <c r="M664" s="239"/>
      <c r="N664" s="240"/>
      <c r="O664" s="240"/>
      <c r="P664" s="240"/>
      <c r="Q664" s="240"/>
      <c r="R664" s="240"/>
      <c r="S664" s="240"/>
      <c r="T664" s="241"/>
      <c r="U664" s="14"/>
      <c r="V664" s="14"/>
      <c r="W664" s="14"/>
      <c r="X664" s="14"/>
      <c r="Y664" s="14"/>
      <c r="Z664" s="14"/>
      <c r="AA664" s="14"/>
      <c r="AB664" s="14"/>
      <c r="AC664" s="14"/>
      <c r="AD664" s="14"/>
      <c r="AE664" s="14"/>
      <c r="AT664" s="242" t="s">
        <v>173</v>
      </c>
      <c r="AU664" s="242" t="s">
        <v>169</v>
      </c>
      <c r="AV664" s="14" t="s">
        <v>169</v>
      </c>
      <c r="AW664" s="14" t="s">
        <v>33</v>
      </c>
      <c r="AX664" s="14" t="s">
        <v>72</v>
      </c>
      <c r="AY664" s="242" t="s">
        <v>159</v>
      </c>
    </row>
    <row r="665" s="15" customFormat="1">
      <c r="A665" s="15"/>
      <c r="B665" s="243"/>
      <c r="C665" s="244"/>
      <c r="D665" s="217" t="s">
        <v>173</v>
      </c>
      <c r="E665" s="245" t="s">
        <v>19</v>
      </c>
      <c r="F665" s="246" t="s">
        <v>177</v>
      </c>
      <c r="G665" s="244"/>
      <c r="H665" s="247">
        <v>4.5899999999999999</v>
      </c>
      <c r="I665" s="248"/>
      <c r="J665" s="244"/>
      <c r="K665" s="244"/>
      <c r="L665" s="249"/>
      <c r="M665" s="250"/>
      <c r="N665" s="251"/>
      <c r="O665" s="251"/>
      <c r="P665" s="251"/>
      <c r="Q665" s="251"/>
      <c r="R665" s="251"/>
      <c r="S665" s="251"/>
      <c r="T665" s="252"/>
      <c r="U665" s="15"/>
      <c r="V665" s="15"/>
      <c r="W665" s="15"/>
      <c r="X665" s="15"/>
      <c r="Y665" s="15"/>
      <c r="Z665" s="15"/>
      <c r="AA665" s="15"/>
      <c r="AB665" s="15"/>
      <c r="AC665" s="15"/>
      <c r="AD665" s="15"/>
      <c r="AE665" s="15"/>
      <c r="AT665" s="253" t="s">
        <v>173</v>
      </c>
      <c r="AU665" s="253" t="s">
        <v>169</v>
      </c>
      <c r="AV665" s="15" t="s">
        <v>168</v>
      </c>
      <c r="AW665" s="15" t="s">
        <v>33</v>
      </c>
      <c r="AX665" s="15" t="s">
        <v>80</v>
      </c>
      <c r="AY665" s="253" t="s">
        <v>159</v>
      </c>
    </row>
    <row r="666" s="2" customFormat="1" ht="37.8" customHeight="1">
      <c r="A666" s="38"/>
      <c r="B666" s="39"/>
      <c r="C666" s="204" t="s">
        <v>509</v>
      </c>
      <c r="D666" s="204" t="s">
        <v>163</v>
      </c>
      <c r="E666" s="205" t="s">
        <v>510</v>
      </c>
      <c r="F666" s="206" t="s">
        <v>511</v>
      </c>
      <c r="G666" s="207" t="s">
        <v>166</v>
      </c>
      <c r="H666" s="208">
        <v>236.375</v>
      </c>
      <c r="I666" s="209"/>
      <c r="J666" s="210">
        <f>ROUND(I666*H666,2)</f>
        <v>0</v>
      </c>
      <c r="K666" s="206" t="s">
        <v>167</v>
      </c>
      <c r="L666" s="44"/>
      <c r="M666" s="211" t="s">
        <v>19</v>
      </c>
      <c r="N666" s="212" t="s">
        <v>44</v>
      </c>
      <c r="O666" s="84"/>
      <c r="P666" s="213">
        <f>O666*H666</f>
        <v>0</v>
      </c>
      <c r="Q666" s="213">
        <v>0</v>
      </c>
      <c r="R666" s="213">
        <f>Q666*H666</f>
        <v>0</v>
      </c>
      <c r="S666" s="213">
        <v>0.016</v>
      </c>
      <c r="T666" s="214">
        <f>S666*H666</f>
        <v>3.782</v>
      </c>
      <c r="U666" s="38"/>
      <c r="V666" s="38"/>
      <c r="W666" s="38"/>
      <c r="X666" s="38"/>
      <c r="Y666" s="38"/>
      <c r="Z666" s="38"/>
      <c r="AA666" s="38"/>
      <c r="AB666" s="38"/>
      <c r="AC666" s="38"/>
      <c r="AD666" s="38"/>
      <c r="AE666" s="38"/>
      <c r="AR666" s="215" t="s">
        <v>168</v>
      </c>
      <c r="AT666" s="215" t="s">
        <v>163</v>
      </c>
      <c r="AU666" s="215" t="s">
        <v>169</v>
      </c>
      <c r="AY666" s="17" t="s">
        <v>159</v>
      </c>
      <c r="BE666" s="216">
        <f>IF(N666="základní",J666,0)</f>
        <v>0</v>
      </c>
      <c r="BF666" s="216">
        <f>IF(N666="snížená",J666,0)</f>
        <v>0</v>
      </c>
      <c r="BG666" s="216">
        <f>IF(N666="zákl. přenesená",J666,0)</f>
        <v>0</v>
      </c>
      <c r="BH666" s="216">
        <f>IF(N666="sníž. přenesená",J666,0)</f>
        <v>0</v>
      </c>
      <c r="BI666" s="216">
        <f>IF(N666="nulová",J666,0)</f>
        <v>0</v>
      </c>
      <c r="BJ666" s="17" t="s">
        <v>169</v>
      </c>
      <c r="BK666" s="216">
        <f>ROUND(I666*H666,2)</f>
        <v>0</v>
      </c>
      <c r="BL666" s="17" t="s">
        <v>168</v>
      </c>
      <c r="BM666" s="215" t="s">
        <v>512</v>
      </c>
    </row>
    <row r="667" s="13" customFormat="1">
      <c r="A667" s="13"/>
      <c r="B667" s="222"/>
      <c r="C667" s="223"/>
      <c r="D667" s="217" t="s">
        <v>173</v>
      </c>
      <c r="E667" s="224" t="s">
        <v>19</v>
      </c>
      <c r="F667" s="225" t="s">
        <v>229</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173</v>
      </c>
      <c r="AU667" s="231" t="s">
        <v>169</v>
      </c>
      <c r="AV667" s="13" t="s">
        <v>80</v>
      </c>
      <c r="AW667" s="13" t="s">
        <v>33</v>
      </c>
      <c r="AX667" s="13" t="s">
        <v>72</v>
      </c>
      <c r="AY667" s="231" t="s">
        <v>159</v>
      </c>
    </row>
    <row r="668" s="14" customFormat="1">
      <c r="A668" s="14"/>
      <c r="B668" s="232"/>
      <c r="C668" s="233"/>
      <c r="D668" s="217" t="s">
        <v>173</v>
      </c>
      <c r="E668" s="234" t="s">
        <v>19</v>
      </c>
      <c r="F668" s="235" t="s">
        <v>236</v>
      </c>
      <c r="G668" s="233"/>
      <c r="H668" s="236">
        <v>146.30000000000001</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173</v>
      </c>
      <c r="AU668" s="242" t="s">
        <v>169</v>
      </c>
      <c r="AV668" s="14" t="s">
        <v>169</v>
      </c>
      <c r="AW668" s="14" t="s">
        <v>33</v>
      </c>
      <c r="AX668" s="14" t="s">
        <v>72</v>
      </c>
      <c r="AY668" s="242" t="s">
        <v>159</v>
      </c>
    </row>
    <row r="669" s="13" customFormat="1">
      <c r="A669" s="13"/>
      <c r="B669" s="222"/>
      <c r="C669" s="223"/>
      <c r="D669" s="217" t="s">
        <v>173</v>
      </c>
      <c r="E669" s="224" t="s">
        <v>19</v>
      </c>
      <c r="F669" s="225" t="s">
        <v>232</v>
      </c>
      <c r="G669" s="223"/>
      <c r="H669" s="224" t="s">
        <v>19</v>
      </c>
      <c r="I669" s="226"/>
      <c r="J669" s="223"/>
      <c r="K669" s="223"/>
      <c r="L669" s="227"/>
      <c r="M669" s="228"/>
      <c r="N669" s="229"/>
      <c r="O669" s="229"/>
      <c r="P669" s="229"/>
      <c r="Q669" s="229"/>
      <c r="R669" s="229"/>
      <c r="S669" s="229"/>
      <c r="T669" s="230"/>
      <c r="U669" s="13"/>
      <c r="V669" s="13"/>
      <c r="W669" s="13"/>
      <c r="X669" s="13"/>
      <c r="Y669" s="13"/>
      <c r="Z669" s="13"/>
      <c r="AA669" s="13"/>
      <c r="AB669" s="13"/>
      <c r="AC669" s="13"/>
      <c r="AD669" s="13"/>
      <c r="AE669" s="13"/>
      <c r="AT669" s="231" t="s">
        <v>173</v>
      </c>
      <c r="AU669" s="231" t="s">
        <v>169</v>
      </c>
      <c r="AV669" s="13" t="s">
        <v>80</v>
      </c>
      <c r="AW669" s="13" t="s">
        <v>33</v>
      </c>
      <c r="AX669" s="13" t="s">
        <v>72</v>
      </c>
      <c r="AY669" s="231" t="s">
        <v>159</v>
      </c>
    </row>
    <row r="670" s="14" customFormat="1">
      <c r="A670" s="14"/>
      <c r="B670" s="232"/>
      <c r="C670" s="233"/>
      <c r="D670" s="217" t="s">
        <v>173</v>
      </c>
      <c r="E670" s="234" t="s">
        <v>19</v>
      </c>
      <c r="F670" s="235" t="s">
        <v>237</v>
      </c>
      <c r="G670" s="233"/>
      <c r="H670" s="236">
        <v>133</v>
      </c>
      <c r="I670" s="237"/>
      <c r="J670" s="233"/>
      <c r="K670" s="233"/>
      <c r="L670" s="238"/>
      <c r="M670" s="239"/>
      <c r="N670" s="240"/>
      <c r="O670" s="240"/>
      <c r="P670" s="240"/>
      <c r="Q670" s="240"/>
      <c r="R670" s="240"/>
      <c r="S670" s="240"/>
      <c r="T670" s="241"/>
      <c r="U670" s="14"/>
      <c r="V670" s="14"/>
      <c r="W670" s="14"/>
      <c r="X670" s="14"/>
      <c r="Y670" s="14"/>
      <c r="Z670" s="14"/>
      <c r="AA670" s="14"/>
      <c r="AB670" s="14"/>
      <c r="AC670" s="14"/>
      <c r="AD670" s="14"/>
      <c r="AE670" s="14"/>
      <c r="AT670" s="242" t="s">
        <v>173</v>
      </c>
      <c r="AU670" s="242" t="s">
        <v>169</v>
      </c>
      <c r="AV670" s="14" t="s">
        <v>169</v>
      </c>
      <c r="AW670" s="14" t="s">
        <v>33</v>
      </c>
      <c r="AX670" s="14" t="s">
        <v>72</v>
      </c>
      <c r="AY670" s="242" t="s">
        <v>159</v>
      </c>
    </row>
    <row r="671" s="13" customFormat="1">
      <c r="A671" s="13"/>
      <c r="B671" s="222"/>
      <c r="C671" s="223"/>
      <c r="D671" s="217" t="s">
        <v>173</v>
      </c>
      <c r="E671" s="224" t="s">
        <v>19</v>
      </c>
      <c r="F671" s="225" t="s">
        <v>238</v>
      </c>
      <c r="G671" s="223"/>
      <c r="H671" s="224" t="s">
        <v>19</v>
      </c>
      <c r="I671" s="226"/>
      <c r="J671" s="223"/>
      <c r="K671" s="223"/>
      <c r="L671" s="227"/>
      <c r="M671" s="228"/>
      <c r="N671" s="229"/>
      <c r="O671" s="229"/>
      <c r="P671" s="229"/>
      <c r="Q671" s="229"/>
      <c r="R671" s="229"/>
      <c r="S671" s="229"/>
      <c r="T671" s="230"/>
      <c r="U671" s="13"/>
      <c r="V671" s="13"/>
      <c r="W671" s="13"/>
      <c r="X671" s="13"/>
      <c r="Y671" s="13"/>
      <c r="Z671" s="13"/>
      <c r="AA671" s="13"/>
      <c r="AB671" s="13"/>
      <c r="AC671" s="13"/>
      <c r="AD671" s="13"/>
      <c r="AE671" s="13"/>
      <c r="AT671" s="231" t="s">
        <v>173</v>
      </c>
      <c r="AU671" s="231" t="s">
        <v>169</v>
      </c>
      <c r="AV671" s="13" t="s">
        <v>80</v>
      </c>
      <c r="AW671" s="13" t="s">
        <v>33</v>
      </c>
      <c r="AX671" s="13" t="s">
        <v>72</v>
      </c>
      <c r="AY671" s="231" t="s">
        <v>159</v>
      </c>
    </row>
    <row r="672" s="14" customFormat="1">
      <c r="A672" s="14"/>
      <c r="B672" s="232"/>
      <c r="C672" s="233"/>
      <c r="D672" s="217" t="s">
        <v>173</v>
      </c>
      <c r="E672" s="234" t="s">
        <v>19</v>
      </c>
      <c r="F672" s="235" t="s">
        <v>239</v>
      </c>
      <c r="G672" s="233"/>
      <c r="H672" s="236">
        <v>-21.600000000000001</v>
      </c>
      <c r="I672" s="237"/>
      <c r="J672" s="233"/>
      <c r="K672" s="233"/>
      <c r="L672" s="238"/>
      <c r="M672" s="239"/>
      <c r="N672" s="240"/>
      <c r="O672" s="240"/>
      <c r="P672" s="240"/>
      <c r="Q672" s="240"/>
      <c r="R672" s="240"/>
      <c r="S672" s="240"/>
      <c r="T672" s="241"/>
      <c r="U672" s="14"/>
      <c r="V672" s="14"/>
      <c r="W672" s="14"/>
      <c r="X672" s="14"/>
      <c r="Y672" s="14"/>
      <c r="Z672" s="14"/>
      <c r="AA672" s="14"/>
      <c r="AB672" s="14"/>
      <c r="AC672" s="14"/>
      <c r="AD672" s="14"/>
      <c r="AE672" s="14"/>
      <c r="AT672" s="242" t="s">
        <v>173</v>
      </c>
      <c r="AU672" s="242" t="s">
        <v>169</v>
      </c>
      <c r="AV672" s="14" t="s">
        <v>169</v>
      </c>
      <c r="AW672" s="14" t="s">
        <v>33</v>
      </c>
      <c r="AX672" s="14" t="s">
        <v>72</v>
      </c>
      <c r="AY672" s="242" t="s">
        <v>159</v>
      </c>
    </row>
    <row r="673" s="14" customFormat="1">
      <c r="A673" s="14"/>
      <c r="B673" s="232"/>
      <c r="C673" s="233"/>
      <c r="D673" s="217" t="s">
        <v>173</v>
      </c>
      <c r="E673" s="234" t="s">
        <v>19</v>
      </c>
      <c r="F673" s="235" t="s">
        <v>240</v>
      </c>
      <c r="G673" s="233"/>
      <c r="H673" s="236">
        <v>-16.199999999999999</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173</v>
      </c>
      <c r="AU673" s="242" t="s">
        <v>169</v>
      </c>
      <c r="AV673" s="14" t="s">
        <v>169</v>
      </c>
      <c r="AW673" s="14" t="s">
        <v>33</v>
      </c>
      <c r="AX673" s="14" t="s">
        <v>72</v>
      </c>
      <c r="AY673" s="242" t="s">
        <v>159</v>
      </c>
    </row>
    <row r="674" s="14" customFormat="1">
      <c r="A674" s="14"/>
      <c r="B674" s="232"/>
      <c r="C674" s="233"/>
      <c r="D674" s="217" t="s">
        <v>173</v>
      </c>
      <c r="E674" s="234" t="s">
        <v>19</v>
      </c>
      <c r="F674" s="235" t="s">
        <v>241</v>
      </c>
      <c r="G674" s="233"/>
      <c r="H674" s="236">
        <v>-1.6499999999999999</v>
      </c>
      <c r="I674" s="237"/>
      <c r="J674" s="233"/>
      <c r="K674" s="233"/>
      <c r="L674" s="238"/>
      <c r="M674" s="239"/>
      <c r="N674" s="240"/>
      <c r="O674" s="240"/>
      <c r="P674" s="240"/>
      <c r="Q674" s="240"/>
      <c r="R674" s="240"/>
      <c r="S674" s="240"/>
      <c r="T674" s="241"/>
      <c r="U674" s="14"/>
      <c r="V674" s="14"/>
      <c r="W674" s="14"/>
      <c r="X674" s="14"/>
      <c r="Y674" s="14"/>
      <c r="Z674" s="14"/>
      <c r="AA674" s="14"/>
      <c r="AB674" s="14"/>
      <c r="AC674" s="14"/>
      <c r="AD674" s="14"/>
      <c r="AE674" s="14"/>
      <c r="AT674" s="242" t="s">
        <v>173</v>
      </c>
      <c r="AU674" s="242" t="s">
        <v>169</v>
      </c>
      <c r="AV674" s="14" t="s">
        <v>169</v>
      </c>
      <c r="AW674" s="14" t="s">
        <v>33</v>
      </c>
      <c r="AX674" s="14" t="s">
        <v>72</v>
      </c>
      <c r="AY674" s="242" t="s">
        <v>159</v>
      </c>
    </row>
    <row r="675" s="14" customFormat="1">
      <c r="A675" s="14"/>
      <c r="B675" s="232"/>
      <c r="C675" s="233"/>
      <c r="D675" s="217" t="s">
        <v>173</v>
      </c>
      <c r="E675" s="234" t="s">
        <v>19</v>
      </c>
      <c r="F675" s="235" t="s">
        <v>242</v>
      </c>
      <c r="G675" s="233"/>
      <c r="H675" s="236">
        <v>-0.64000000000000001</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173</v>
      </c>
      <c r="AU675" s="242" t="s">
        <v>169</v>
      </c>
      <c r="AV675" s="14" t="s">
        <v>169</v>
      </c>
      <c r="AW675" s="14" t="s">
        <v>33</v>
      </c>
      <c r="AX675" s="14" t="s">
        <v>72</v>
      </c>
      <c r="AY675" s="242" t="s">
        <v>159</v>
      </c>
    </row>
    <row r="676" s="14" customFormat="1">
      <c r="A676" s="14"/>
      <c r="B676" s="232"/>
      <c r="C676" s="233"/>
      <c r="D676" s="217" t="s">
        <v>173</v>
      </c>
      <c r="E676" s="234" t="s">
        <v>19</v>
      </c>
      <c r="F676" s="235" t="s">
        <v>243</v>
      </c>
      <c r="G676" s="233"/>
      <c r="H676" s="236">
        <v>-1.9550000000000001</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173</v>
      </c>
      <c r="AU676" s="242" t="s">
        <v>169</v>
      </c>
      <c r="AV676" s="14" t="s">
        <v>169</v>
      </c>
      <c r="AW676" s="14" t="s">
        <v>33</v>
      </c>
      <c r="AX676" s="14" t="s">
        <v>72</v>
      </c>
      <c r="AY676" s="242" t="s">
        <v>159</v>
      </c>
    </row>
    <row r="677" s="14" customFormat="1">
      <c r="A677" s="14"/>
      <c r="B677" s="232"/>
      <c r="C677" s="233"/>
      <c r="D677" s="217" t="s">
        <v>173</v>
      </c>
      <c r="E677" s="234" t="s">
        <v>19</v>
      </c>
      <c r="F677" s="235" t="s">
        <v>244</v>
      </c>
      <c r="G677" s="233"/>
      <c r="H677" s="236">
        <v>-0.88</v>
      </c>
      <c r="I677" s="237"/>
      <c r="J677" s="233"/>
      <c r="K677" s="233"/>
      <c r="L677" s="238"/>
      <c r="M677" s="239"/>
      <c r="N677" s="240"/>
      <c r="O677" s="240"/>
      <c r="P677" s="240"/>
      <c r="Q677" s="240"/>
      <c r="R677" s="240"/>
      <c r="S677" s="240"/>
      <c r="T677" s="241"/>
      <c r="U677" s="14"/>
      <c r="V677" s="14"/>
      <c r="W677" s="14"/>
      <c r="X677" s="14"/>
      <c r="Y677" s="14"/>
      <c r="Z677" s="14"/>
      <c r="AA677" s="14"/>
      <c r="AB677" s="14"/>
      <c r="AC677" s="14"/>
      <c r="AD677" s="14"/>
      <c r="AE677" s="14"/>
      <c r="AT677" s="242" t="s">
        <v>173</v>
      </c>
      <c r="AU677" s="242" t="s">
        <v>169</v>
      </c>
      <c r="AV677" s="14" t="s">
        <v>169</v>
      </c>
      <c r="AW677" s="14" t="s">
        <v>33</v>
      </c>
      <c r="AX677" s="14" t="s">
        <v>72</v>
      </c>
      <c r="AY677" s="242" t="s">
        <v>159</v>
      </c>
    </row>
    <row r="678" s="15" customFormat="1">
      <c r="A678" s="15"/>
      <c r="B678" s="243"/>
      <c r="C678" s="244"/>
      <c r="D678" s="217" t="s">
        <v>173</v>
      </c>
      <c r="E678" s="245" t="s">
        <v>19</v>
      </c>
      <c r="F678" s="246" t="s">
        <v>177</v>
      </c>
      <c r="G678" s="244"/>
      <c r="H678" s="247">
        <v>236.375</v>
      </c>
      <c r="I678" s="248"/>
      <c r="J678" s="244"/>
      <c r="K678" s="244"/>
      <c r="L678" s="249"/>
      <c r="M678" s="250"/>
      <c r="N678" s="251"/>
      <c r="O678" s="251"/>
      <c r="P678" s="251"/>
      <c r="Q678" s="251"/>
      <c r="R678" s="251"/>
      <c r="S678" s="251"/>
      <c r="T678" s="252"/>
      <c r="U678" s="15"/>
      <c r="V678" s="15"/>
      <c r="W678" s="15"/>
      <c r="X678" s="15"/>
      <c r="Y678" s="15"/>
      <c r="Z678" s="15"/>
      <c r="AA678" s="15"/>
      <c r="AB678" s="15"/>
      <c r="AC678" s="15"/>
      <c r="AD678" s="15"/>
      <c r="AE678" s="15"/>
      <c r="AT678" s="253" t="s">
        <v>173</v>
      </c>
      <c r="AU678" s="253" t="s">
        <v>169</v>
      </c>
      <c r="AV678" s="15" t="s">
        <v>168</v>
      </c>
      <c r="AW678" s="15" t="s">
        <v>33</v>
      </c>
      <c r="AX678" s="15" t="s">
        <v>80</v>
      </c>
      <c r="AY678" s="253" t="s">
        <v>159</v>
      </c>
    </row>
    <row r="679" s="12" customFormat="1" ht="22.8" customHeight="1">
      <c r="A679" s="12"/>
      <c r="B679" s="188"/>
      <c r="C679" s="189"/>
      <c r="D679" s="190" t="s">
        <v>71</v>
      </c>
      <c r="E679" s="202" t="s">
        <v>513</v>
      </c>
      <c r="F679" s="202" t="s">
        <v>514</v>
      </c>
      <c r="G679" s="189"/>
      <c r="H679" s="189"/>
      <c r="I679" s="192"/>
      <c r="J679" s="203">
        <f>BK679</f>
        <v>0</v>
      </c>
      <c r="K679" s="189"/>
      <c r="L679" s="194"/>
      <c r="M679" s="195"/>
      <c r="N679" s="196"/>
      <c r="O679" s="196"/>
      <c r="P679" s="197">
        <f>SUM(P680:P688)</f>
        <v>0</v>
      </c>
      <c r="Q679" s="196"/>
      <c r="R679" s="197">
        <f>SUM(R680:R688)</f>
        <v>0</v>
      </c>
      <c r="S679" s="196"/>
      <c r="T679" s="198">
        <f>SUM(T680:T688)</f>
        <v>0</v>
      </c>
      <c r="U679" s="12"/>
      <c r="V679" s="12"/>
      <c r="W679" s="12"/>
      <c r="X679" s="12"/>
      <c r="Y679" s="12"/>
      <c r="Z679" s="12"/>
      <c r="AA679" s="12"/>
      <c r="AB679" s="12"/>
      <c r="AC679" s="12"/>
      <c r="AD679" s="12"/>
      <c r="AE679" s="12"/>
      <c r="AR679" s="199" t="s">
        <v>80</v>
      </c>
      <c r="AT679" s="200" t="s">
        <v>71</v>
      </c>
      <c r="AU679" s="200" t="s">
        <v>80</v>
      </c>
      <c r="AY679" s="199" t="s">
        <v>159</v>
      </c>
      <c r="BK679" s="201">
        <f>SUM(BK680:BK688)</f>
        <v>0</v>
      </c>
    </row>
    <row r="680" s="2" customFormat="1" ht="37.8" customHeight="1">
      <c r="A680" s="38"/>
      <c r="B680" s="39"/>
      <c r="C680" s="204" t="s">
        <v>515</v>
      </c>
      <c r="D680" s="204" t="s">
        <v>163</v>
      </c>
      <c r="E680" s="205" t="s">
        <v>516</v>
      </c>
      <c r="F680" s="206" t="s">
        <v>517</v>
      </c>
      <c r="G680" s="207" t="s">
        <v>518</v>
      </c>
      <c r="H680" s="208">
        <v>4.6269999999999998</v>
      </c>
      <c r="I680" s="209"/>
      <c r="J680" s="210">
        <f>ROUND(I680*H680,2)</f>
        <v>0</v>
      </c>
      <c r="K680" s="206" t="s">
        <v>167</v>
      </c>
      <c r="L680" s="44"/>
      <c r="M680" s="211" t="s">
        <v>19</v>
      </c>
      <c r="N680" s="212" t="s">
        <v>44</v>
      </c>
      <c r="O680" s="84"/>
      <c r="P680" s="213">
        <f>O680*H680</f>
        <v>0</v>
      </c>
      <c r="Q680" s="213">
        <v>0</v>
      </c>
      <c r="R680" s="213">
        <f>Q680*H680</f>
        <v>0</v>
      </c>
      <c r="S680" s="213">
        <v>0</v>
      </c>
      <c r="T680" s="214">
        <f>S680*H680</f>
        <v>0</v>
      </c>
      <c r="U680" s="38"/>
      <c r="V680" s="38"/>
      <c r="W680" s="38"/>
      <c r="X680" s="38"/>
      <c r="Y680" s="38"/>
      <c r="Z680" s="38"/>
      <c r="AA680" s="38"/>
      <c r="AB680" s="38"/>
      <c r="AC680" s="38"/>
      <c r="AD680" s="38"/>
      <c r="AE680" s="38"/>
      <c r="AR680" s="215" t="s">
        <v>168</v>
      </c>
      <c r="AT680" s="215" t="s">
        <v>163</v>
      </c>
      <c r="AU680" s="215" t="s">
        <v>169</v>
      </c>
      <c r="AY680" s="17" t="s">
        <v>159</v>
      </c>
      <c r="BE680" s="216">
        <f>IF(N680="základní",J680,0)</f>
        <v>0</v>
      </c>
      <c r="BF680" s="216">
        <f>IF(N680="snížená",J680,0)</f>
        <v>0</v>
      </c>
      <c r="BG680" s="216">
        <f>IF(N680="zákl. přenesená",J680,0)</f>
        <v>0</v>
      </c>
      <c r="BH680" s="216">
        <f>IF(N680="sníž. přenesená",J680,0)</f>
        <v>0</v>
      </c>
      <c r="BI680" s="216">
        <f>IF(N680="nulová",J680,0)</f>
        <v>0</v>
      </c>
      <c r="BJ680" s="17" t="s">
        <v>169</v>
      </c>
      <c r="BK680" s="216">
        <f>ROUND(I680*H680,2)</f>
        <v>0</v>
      </c>
      <c r="BL680" s="17" t="s">
        <v>168</v>
      </c>
      <c r="BM680" s="215" t="s">
        <v>519</v>
      </c>
    </row>
    <row r="681" s="2" customFormat="1">
      <c r="A681" s="38"/>
      <c r="B681" s="39"/>
      <c r="C681" s="40"/>
      <c r="D681" s="217" t="s">
        <v>171</v>
      </c>
      <c r="E681" s="40"/>
      <c r="F681" s="218" t="s">
        <v>520</v>
      </c>
      <c r="G681" s="40"/>
      <c r="H681" s="40"/>
      <c r="I681" s="219"/>
      <c r="J681" s="40"/>
      <c r="K681" s="40"/>
      <c r="L681" s="44"/>
      <c r="M681" s="220"/>
      <c r="N681" s="221"/>
      <c r="O681" s="84"/>
      <c r="P681" s="84"/>
      <c r="Q681" s="84"/>
      <c r="R681" s="84"/>
      <c r="S681" s="84"/>
      <c r="T681" s="85"/>
      <c r="U681" s="38"/>
      <c r="V681" s="38"/>
      <c r="W681" s="38"/>
      <c r="X681" s="38"/>
      <c r="Y681" s="38"/>
      <c r="Z681" s="38"/>
      <c r="AA681" s="38"/>
      <c r="AB681" s="38"/>
      <c r="AC681" s="38"/>
      <c r="AD681" s="38"/>
      <c r="AE681" s="38"/>
      <c r="AT681" s="17" t="s">
        <v>171</v>
      </c>
      <c r="AU681" s="17" t="s">
        <v>169</v>
      </c>
    </row>
    <row r="682" s="2" customFormat="1" ht="24.15" customHeight="1">
      <c r="A682" s="38"/>
      <c r="B682" s="39"/>
      <c r="C682" s="204" t="s">
        <v>521</v>
      </c>
      <c r="D682" s="204" t="s">
        <v>163</v>
      </c>
      <c r="E682" s="205" t="s">
        <v>522</v>
      </c>
      <c r="F682" s="206" t="s">
        <v>523</v>
      </c>
      <c r="G682" s="207" t="s">
        <v>518</v>
      </c>
      <c r="H682" s="208">
        <v>4.6269999999999998</v>
      </c>
      <c r="I682" s="209"/>
      <c r="J682" s="210">
        <f>ROUND(I682*H682,2)</f>
        <v>0</v>
      </c>
      <c r="K682" s="206" t="s">
        <v>167</v>
      </c>
      <c r="L682" s="44"/>
      <c r="M682" s="211" t="s">
        <v>19</v>
      </c>
      <c r="N682" s="212" t="s">
        <v>44</v>
      </c>
      <c r="O682" s="84"/>
      <c r="P682" s="213">
        <f>O682*H682</f>
        <v>0</v>
      </c>
      <c r="Q682" s="213">
        <v>0</v>
      </c>
      <c r="R682" s="213">
        <f>Q682*H682</f>
        <v>0</v>
      </c>
      <c r="S682" s="213">
        <v>0</v>
      </c>
      <c r="T682" s="214">
        <f>S682*H682</f>
        <v>0</v>
      </c>
      <c r="U682" s="38"/>
      <c r="V682" s="38"/>
      <c r="W682" s="38"/>
      <c r="X682" s="38"/>
      <c r="Y682" s="38"/>
      <c r="Z682" s="38"/>
      <c r="AA682" s="38"/>
      <c r="AB682" s="38"/>
      <c r="AC682" s="38"/>
      <c r="AD682" s="38"/>
      <c r="AE682" s="38"/>
      <c r="AR682" s="215" t="s">
        <v>168</v>
      </c>
      <c r="AT682" s="215" t="s">
        <v>163</v>
      </c>
      <c r="AU682" s="215" t="s">
        <v>169</v>
      </c>
      <c r="AY682" s="17" t="s">
        <v>159</v>
      </c>
      <c r="BE682" s="216">
        <f>IF(N682="základní",J682,0)</f>
        <v>0</v>
      </c>
      <c r="BF682" s="216">
        <f>IF(N682="snížená",J682,0)</f>
        <v>0</v>
      </c>
      <c r="BG682" s="216">
        <f>IF(N682="zákl. přenesená",J682,0)</f>
        <v>0</v>
      </c>
      <c r="BH682" s="216">
        <f>IF(N682="sníž. přenesená",J682,0)</f>
        <v>0</v>
      </c>
      <c r="BI682" s="216">
        <f>IF(N682="nulová",J682,0)</f>
        <v>0</v>
      </c>
      <c r="BJ682" s="17" t="s">
        <v>169</v>
      </c>
      <c r="BK682" s="216">
        <f>ROUND(I682*H682,2)</f>
        <v>0</v>
      </c>
      <c r="BL682" s="17" t="s">
        <v>168</v>
      </c>
      <c r="BM682" s="215" t="s">
        <v>524</v>
      </c>
    </row>
    <row r="683" s="2" customFormat="1">
      <c r="A683" s="38"/>
      <c r="B683" s="39"/>
      <c r="C683" s="40"/>
      <c r="D683" s="217" t="s">
        <v>171</v>
      </c>
      <c r="E683" s="40"/>
      <c r="F683" s="218" t="s">
        <v>525</v>
      </c>
      <c r="G683" s="40"/>
      <c r="H683" s="40"/>
      <c r="I683" s="219"/>
      <c r="J683" s="40"/>
      <c r="K683" s="40"/>
      <c r="L683" s="44"/>
      <c r="M683" s="220"/>
      <c r="N683" s="221"/>
      <c r="O683" s="84"/>
      <c r="P683" s="84"/>
      <c r="Q683" s="84"/>
      <c r="R683" s="84"/>
      <c r="S683" s="84"/>
      <c r="T683" s="85"/>
      <c r="U683" s="38"/>
      <c r="V683" s="38"/>
      <c r="W683" s="38"/>
      <c r="X683" s="38"/>
      <c r="Y683" s="38"/>
      <c r="Z683" s="38"/>
      <c r="AA683" s="38"/>
      <c r="AB683" s="38"/>
      <c r="AC683" s="38"/>
      <c r="AD683" s="38"/>
      <c r="AE683" s="38"/>
      <c r="AT683" s="17" t="s">
        <v>171</v>
      </c>
      <c r="AU683" s="17" t="s">
        <v>169</v>
      </c>
    </row>
    <row r="684" s="2" customFormat="1" ht="37.8" customHeight="1">
      <c r="A684" s="38"/>
      <c r="B684" s="39"/>
      <c r="C684" s="204" t="s">
        <v>526</v>
      </c>
      <c r="D684" s="204" t="s">
        <v>163</v>
      </c>
      <c r="E684" s="205" t="s">
        <v>527</v>
      </c>
      <c r="F684" s="206" t="s">
        <v>528</v>
      </c>
      <c r="G684" s="207" t="s">
        <v>518</v>
      </c>
      <c r="H684" s="208">
        <v>64.778000000000006</v>
      </c>
      <c r="I684" s="209"/>
      <c r="J684" s="210">
        <f>ROUND(I684*H684,2)</f>
        <v>0</v>
      </c>
      <c r="K684" s="206" t="s">
        <v>167</v>
      </c>
      <c r="L684" s="44"/>
      <c r="M684" s="211" t="s">
        <v>19</v>
      </c>
      <c r="N684" s="212" t="s">
        <v>44</v>
      </c>
      <c r="O684" s="84"/>
      <c r="P684" s="213">
        <f>O684*H684</f>
        <v>0</v>
      </c>
      <c r="Q684" s="213">
        <v>0</v>
      </c>
      <c r="R684" s="213">
        <f>Q684*H684</f>
        <v>0</v>
      </c>
      <c r="S684" s="213">
        <v>0</v>
      </c>
      <c r="T684" s="214">
        <f>S684*H684</f>
        <v>0</v>
      </c>
      <c r="U684" s="38"/>
      <c r="V684" s="38"/>
      <c r="W684" s="38"/>
      <c r="X684" s="38"/>
      <c r="Y684" s="38"/>
      <c r="Z684" s="38"/>
      <c r="AA684" s="38"/>
      <c r="AB684" s="38"/>
      <c r="AC684" s="38"/>
      <c r="AD684" s="38"/>
      <c r="AE684" s="38"/>
      <c r="AR684" s="215" t="s">
        <v>168</v>
      </c>
      <c r="AT684" s="215" t="s">
        <v>163</v>
      </c>
      <c r="AU684" s="215" t="s">
        <v>169</v>
      </c>
      <c r="AY684" s="17" t="s">
        <v>159</v>
      </c>
      <c r="BE684" s="216">
        <f>IF(N684="základní",J684,0)</f>
        <v>0</v>
      </c>
      <c r="BF684" s="216">
        <f>IF(N684="snížená",J684,0)</f>
        <v>0</v>
      </c>
      <c r="BG684" s="216">
        <f>IF(N684="zákl. přenesená",J684,0)</f>
        <v>0</v>
      </c>
      <c r="BH684" s="216">
        <f>IF(N684="sníž. přenesená",J684,0)</f>
        <v>0</v>
      </c>
      <c r="BI684" s="216">
        <f>IF(N684="nulová",J684,0)</f>
        <v>0</v>
      </c>
      <c r="BJ684" s="17" t="s">
        <v>169</v>
      </c>
      <c r="BK684" s="216">
        <f>ROUND(I684*H684,2)</f>
        <v>0</v>
      </c>
      <c r="BL684" s="17" t="s">
        <v>168</v>
      </c>
      <c r="BM684" s="215" t="s">
        <v>529</v>
      </c>
    </row>
    <row r="685" s="2" customFormat="1">
      <c r="A685" s="38"/>
      <c r="B685" s="39"/>
      <c r="C685" s="40"/>
      <c r="D685" s="217" t="s">
        <v>171</v>
      </c>
      <c r="E685" s="40"/>
      <c r="F685" s="218" t="s">
        <v>525</v>
      </c>
      <c r="G685" s="40"/>
      <c r="H685" s="40"/>
      <c r="I685" s="219"/>
      <c r="J685" s="40"/>
      <c r="K685" s="40"/>
      <c r="L685" s="44"/>
      <c r="M685" s="220"/>
      <c r="N685" s="221"/>
      <c r="O685" s="84"/>
      <c r="P685" s="84"/>
      <c r="Q685" s="84"/>
      <c r="R685" s="84"/>
      <c r="S685" s="84"/>
      <c r="T685" s="85"/>
      <c r="U685" s="38"/>
      <c r="V685" s="38"/>
      <c r="W685" s="38"/>
      <c r="X685" s="38"/>
      <c r="Y685" s="38"/>
      <c r="Z685" s="38"/>
      <c r="AA685" s="38"/>
      <c r="AB685" s="38"/>
      <c r="AC685" s="38"/>
      <c r="AD685" s="38"/>
      <c r="AE685" s="38"/>
      <c r="AT685" s="17" t="s">
        <v>171</v>
      </c>
      <c r="AU685" s="17" t="s">
        <v>169</v>
      </c>
    </row>
    <row r="686" s="14" customFormat="1">
      <c r="A686" s="14"/>
      <c r="B686" s="232"/>
      <c r="C686" s="233"/>
      <c r="D686" s="217" t="s">
        <v>173</v>
      </c>
      <c r="E686" s="233"/>
      <c r="F686" s="235" t="s">
        <v>530</v>
      </c>
      <c r="G686" s="233"/>
      <c r="H686" s="236">
        <v>64.778000000000006</v>
      </c>
      <c r="I686" s="237"/>
      <c r="J686" s="233"/>
      <c r="K686" s="233"/>
      <c r="L686" s="238"/>
      <c r="M686" s="239"/>
      <c r="N686" s="240"/>
      <c r="O686" s="240"/>
      <c r="P686" s="240"/>
      <c r="Q686" s="240"/>
      <c r="R686" s="240"/>
      <c r="S686" s="240"/>
      <c r="T686" s="241"/>
      <c r="U686" s="14"/>
      <c r="V686" s="14"/>
      <c r="W686" s="14"/>
      <c r="X686" s="14"/>
      <c r="Y686" s="14"/>
      <c r="Z686" s="14"/>
      <c r="AA686" s="14"/>
      <c r="AB686" s="14"/>
      <c r="AC686" s="14"/>
      <c r="AD686" s="14"/>
      <c r="AE686" s="14"/>
      <c r="AT686" s="242" t="s">
        <v>173</v>
      </c>
      <c r="AU686" s="242" t="s">
        <v>169</v>
      </c>
      <c r="AV686" s="14" t="s">
        <v>169</v>
      </c>
      <c r="AW686" s="14" t="s">
        <v>4</v>
      </c>
      <c r="AX686" s="14" t="s">
        <v>80</v>
      </c>
      <c r="AY686" s="242" t="s">
        <v>159</v>
      </c>
    </row>
    <row r="687" s="2" customFormat="1" ht="37.8" customHeight="1">
      <c r="A687" s="38"/>
      <c r="B687" s="39"/>
      <c r="C687" s="204" t="s">
        <v>531</v>
      </c>
      <c r="D687" s="204" t="s">
        <v>163</v>
      </c>
      <c r="E687" s="205" t="s">
        <v>532</v>
      </c>
      <c r="F687" s="206" t="s">
        <v>533</v>
      </c>
      <c r="G687" s="207" t="s">
        <v>518</v>
      </c>
      <c r="H687" s="208">
        <v>4.6989999999999998</v>
      </c>
      <c r="I687" s="209"/>
      <c r="J687" s="210">
        <f>ROUND(I687*H687,2)</f>
        <v>0</v>
      </c>
      <c r="K687" s="206" t="s">
        <v>167</v>
      </c>
      <c r="L687" s="44"/>
      <c r="M687" s="211" t="s">
        <v>19</v>
      </c>
      <c r="N687" s="212" t="s">
        <v>44</v>
      </c>
      <c r="O687" s="84"/>
      <c r="P687" s="213">
        <f>O687*H687</f>
        <v>0</v>
      </c>
      <c r="Q687" s="213">
        <v>0</v>
      </c>
      <c r="R687" s="213">
        <f>Q687*H687</f>
        <v>0</v>
      </c>
      <c r="S687" s="213">
        <v>0</v>
      </c>
      <c r="T687" s="214">
        <f>S687*H687</f>
        <v>0</v>
      </c>
      <c r="U687" s="38"/>
      <c r="V687" s="38"/>
      <c r="W687" s="38"/>
      <c r="X687" s="38"/>
      <c r="Y687" s="38"/>
      <c r="Z687" s="38"/>
      <c r="AA687" s="38"/>
      <c r="AB687" s="38"/>
      <c r="AC687" s="38"/>
      <c r="AD687" s="38"/>
      <c r="AE687" s="38"/>
      <c r="AR687" s="215" t="s">
        <v>168</v>
      </c>
      <c r="AT687" s="215" t="s">
        <v>163</v>
      </c>
      <c r="AU687" s="215" t="s">
        <v>169</v>
      </c>
      <c r="AY687" s="17" t="s">
        <v>159</v>
      </c>
      <c r="BE687" s="216">
        <f>IF(N687="základní",J687,0)</f>
        <v>0</v>
      </c>
      <c r="BF687" s="216">
        <f>IF(N687="snížená",J687,0)</f>
        <v>0</v>
      </c>
      <c r="BG687" s="216">
        <f>IF(N687="zákl. přenesená",J687,0)</f>
        <v>0</v>
      </c>
      <c r="BH687" s="216">
        <f>IF(N687="sníž. přenesená",J687,0)</f>
        <v>0</v>
      </c>
      <c r="BI687" s="216">
        <f>IF(N687="nulová",J687,0)</f>
        <v>0</v>
      </c>
      <c r="BJ687" s="17" t="s">
        <v>169</v>
      </c>
      <c r="BK687" s="216">
        <f>ROUND(I687*H687,2)</f>
        <v>0</v>
      </c>
      <c r="BL687" s="17" t="s">
        <v>168</v>
      </c>
      <c r="BM687" s="215" t="s">
        <v>534</v>
      </c>
    </row>
    <row r="688" s="2" customFormat="1">
      <c r="A688" s="38"/>
      <c r="B688" s="39"/>
      <c r="C688" s="40"/>
      <c r="D688" s="217" t="s">
        <v>171</v>
      </c>
      <c r="E688" s="40"/>
      <c r="F688" s="218" t="s">
        <v>535</v>
      </c>
      <c r="G688" s="40"/>
      <c r="H688" s="40"/>
      <c r="I688" s="219"/>
      <c r="J688" s="40"/>
      <c r="K688" s="40"/>
      <c r="L688" s="44"/>
      <c r="M688" s="220"/>
      <c r="N688" s="221"/>
      <c r="O688" s="84"/>
      <c r="P688" s="84"/>
      <c r="Q688" s="84"/>
      <c r="R688" s="84"/>
      <c r="S688" s="84"/>
      <c r="T688" s="85"/>
      <c r="U688" s="38"/>
      <c r="V688" s="38"/>
      <c r="W688" s="38"/>
      <c r="X688" s="38"/>
      <c r="Y688" s="38"/>
      <c r="Z688" s="38"/>
      <c r="AA688" s="38"/>
      <c r="AB688" s="38"/>
      <c r="AC688" s="38"/>
      <c r="AD688" s="38"/>
      <c r="AE688" s="38"/>
      <c r="AT688" s="17" t="s">
        <v>171</v>
      </c>
      <c r="AU688" s="17" t="s">
        <v>169</v>
      </c>
    </row>
    <row r="689" s="12" customFormat="1" ht="22.8" customHeight="1">
      <c r="A689" s="12"/>
      <c r="B689" s="188"/>
      <c r="C689" s="189"/>
      <c r="D689" s="190" t="s">
        <v>71</v>
      </c>
      <c r="E689" s="202" t="s">
        <v>536</v>
      </c>
      <c r="F689" s="202" t="s">
        <v>537</v>
      </c>
      <c r="G689" s="189"/>
      <c r="H689" s="189"/>
      <c r="I689" s="192"/>
      <c r="J689" s="203">
        <f>BK689</f>
        <v>0</v>
      </c>
      <c r="K689" s="189"/>
      <c r="L689" s="194"/>
      <c r="M689" s="195"/>
      <c r="N689" s="196"/>
      <c r="O689" s="196"/>
      <c r="P689" s="197">
        <f>P690+P691+P692+P709+P715</f>
        <v>0</v>
      </c>
      <c r="Q689" s="196"/>
      <c r="R689" s="197">
        <f>R690+R691+R692+R709+R715</f>
        <v>4.0649864000000004</v>
      </c>
      <c r="S689" s="196"/>
      <c r="T689" s="198">
        <f>T690+T691+T692+T709+T715</f>
        <v>0</v>
      </c>
      <c r="U689" s="12"/>
      <c r="V689" s="12"/>
      <c r="W689" s="12"/>
      <c r="X689" s="12"/>
      <c r="Y689" s="12"/>
      <c r="Z689" s="12"/>
      <c r="AA689" s="12"/>
      <c r="AB689" s="12"/>
      <c r="AC689" s="12"/>
      <c r="AD689" s="12"/>
      <c r="AE689" s="12"/>
      <c r="AR689" s="199" t="s">
        <v>80</v>
      </c>
      <c r="AT689" s="200" t="s">
        <v>71</v>
      </c>
      <c r="AU689" s="200" t="s">
        <v>80</v>
      </c>
      <c r="AY689" s="199" t="s">
        <v>159</v>
      </c>
      <c r="BK689" s="201">
        <f>BK690+BK691+BK692+BK709+BK715</f>
        <v>0</v>
      </c>
    </row>
    <row r="690" s="2" customFormat="1" ht="49.05" customHeight="1">
      <c r="A690" s="38"/>
      <c r="B690" s="39"/>
      <c r="C690" s="204" t="s">
        <v>538</v>
      </c>
      <c r="D690" s="204" t="s">
        <v>163</v>
      </c>
      <c r="E690" s="205" t="s">
        <v>539</v>
      </c>
      <c r="F690" s="206" t="s">
        <v>540</v>
      </c>
      <c r="G690" s="207" t="s">
        <v>518</v>
      </c>
      <c r="H690" s="208">
        <v>20.498999999999999</v>
      </c>
      <c r="I690" s="209"/>
      <c r="J690" s="210">
        <f>ROUND(I690*H690,2)</f>
        <v>0</v>
      </c>
      <c r="K690" s="206" t="s">
        <v>167</v>
      </c>
      <c r="L690" s="44"/>
      <c r="M690" s="211" t="s">
        <v>19</v>
      </c>
      <c r="N690" s="212" t="s">
        <v>44</v>
      </c>
      <c r="O690" s="84"/>
      <c r="P690" s="213">
        <f>O690*H690</f>
        <v>0</v>
      </c>
      <c r="Q690" s="213">
        <v>0</v>
      </c>
      <c r="R690" s="213">
        <f>Q690*H690</f>
        <v>0</v>
      </c>
      <c r="S690" s="213">
        <v>0</v>
      </c>
      <c r="T690" s="214">
        <f>S690*H690</f>
        <v>0</v>
      </c>
      <c r="U690" s="38"/>
      <c r="V690" s="38"/>
      <c r="W690" s="38"/>
      <c r="X690" s="38"/>
      <c r="Y690" s="38"/>
      <c r="Z690" s="38"/>
      <c r="AA690" s="38"/>
      <c r="AB690" s="38"/>
      <c r="AC690" s="38"/>
      <c r="AD690" s="38"/>
      <c r="AE690" s="38"/>
      <c r="AR690" s="215" t="s">
        <v>168</v>
      </c>
      <c r="AT690" s="215" t="s">
        <v>163</v>
      </c>
      <c r="AU690" s="215" t="s">
        <v>169</v>
      </c>
      <c r="AY690" s="17" t="s">
        <v>159</v>
      </c>
      <c r="BE690" s="216">
        <f>IF(N690="základní",J690,0)</f>
        <v>0</v>
      </c>
      <c r="BF690" s="216">
        <f>IF(N690="snížená",J690,0)</f>
        <v>0</v>
      </c>
      <c r="BG690" s="216">
        <f>IF(N690="zákl. přenesená",J690,0)</f>
        <v>0</v>
      </c>
      <c r="BH690" s="216">
        <f>IF(N690="sníž. přenesená",J690,0)</f>
        <v>0</v>
      </c>
      <c r="BI690" s="216">
        <f>IF(N690="nulová",J690,0)</f>
        <v>0</v>
      </c>
      <c r="BJ690" s="17" t="s">
        <v>169</v>
      </c>
      <c r="BK690" s="216">
        <f>ROUND(I690*H690,2)</f>
        <v>0</v>
      </c>
      <c r="BL690" s="17" t="s">
        <v>168</v>
      </c>
      <c r="BM690" s="215" t="s">
        <v>541</v>
      </c>
    </row>
    <row r="691" s="2" customFormat="1">
      <c r="A691" s="38"/>
      <c r="B691" s="39"/>
      <c r="C691" s="40"/>
      <c r="D691" s="217" t="s">
        <v>171</v>
      </c>
      <c r="E691" s="40"/>
      <c r="F691" s="218" t="s">
        <v>542</v>
      </c>
      <c r="G691" s="40"/>
      <c r="H691" s="40"/>
      <c r="I691" s="219"/>
      <c r="J691" s="40"/>
      <c r="K691" s="40"/>
      <c r="L691" s="44"/>
      <c r="M691" s="220"/>
      <c r="N691" s="221"/>
      <c r="O691" s="84"/>
      <c r="P691" s="84"/>
      <c r="Q691" s="84"/>
      <c r="R691" s="84"/>
      <c r="S691" s="84"/>
      <c r="T691" s="85"/>
      <c r="U691" s="38"/>
      <c r="V691" s="38"/>
      <c r="W691" s="38"/>
      <c r="X691" s="38"/>
      <c r="Y691" s="38"/>
      <c r="Z691" s="38"/>
      <c r="AA691" s="38"/>
      <c r="AB691" s="38"/>
      <c r="AC691" s="38"/>
      <c r="AD691" s="38"/>
      <c r="AE691" s="38"/>
      <c r="AT691" s="17" t="s">
        <v>171</v>
      </c>
      <c r="AU691" s="17" t="s">
        <v>169</v>
      </c>
    </row>
    <row r="692" s="12" customFormat="1" ht="20.88" customHeight="1">
      <c r="A692" s="12"/>
      <c r="B692" s="188"/>
      <c r="C692" s="189"/>
      <c r="D692" s="190" t="s">
        <v>71</v>
      </c>
      <c r="E692" s="202" t="s">
        <v>543</v>
      </c>
      <c r="F692" s="202" t="s">
        <v>544</v>
      </c>
      <c r="G692" s="189"/>
      <c r="H692" s="189"/>
      <c r="I692" s="192"/>
      <c r="J692" s="203">
        <f>BK692</f>
        <v>0</v>
      </c>
      <c r="K692" s="189"/>
      <c r="L692" s="194"/>
      <c r="M692" s="195"/>
      <c r="N692" s="196"/>
      <c r="O692" s="196"/>
      <c r="P692" s="197">
        <f>SUM(P693:P708)</f>
        <v>0</v>
      </c>
      <c r="Q692" s="196"/>
      <c r="R692" s="197">
        <f>SUM(R693:R708)</f>
        <v>3.7291964000000002</v>
      </c>
      <c r="S692" s="196"/>
      <c r="T692" s="198">
        <f>SUM(T693:T708)</f>
        <v>0</v>
      </c>
      <c r="U692" s="12"/>
      <c r="V692" s="12"/>
      <c r="W692" s="12"/>
      <c r="X692" s="12"/>
      <c r="Y692" s="12"/>
      <c r="Z692" s="12"/>
      <c r="AA692" s="12"/>
      <c r="AB692" s="12"/>
      <c r="AC692" s="12"/>
      <c r="AD692" s="12"/>
      <c r="AE692" s="12"/>
      <c r="AR692" s="199" t="s">
        <v>80</v>
      </c>
      <c r="AT692" s="200" t="s">
        <v>71</v>
      </c>
      <c r="AU692" s="200" t="s">
        <v>169</v>
      </c>
      <c r="AY692" s="199" t="s">
        <v>159</v>
      </c>
      <c r="BK692" s="201">
        <f>SUM(BK693:BK708)</f>
        <v>0</v>
      </c>
    </row>
    <row r="693" s="2" customFormat="1" ht="24.15" customHeight="1">
      <c r="A693" s="38"/>
      <c r="B693" s="39"/>
      <c r="C693" s="204" t="s">
        <v>545</v>
      </c>
      <c r="D693" s="204" t="s">
        <v>163</v>
      </c>
      <c r="E693" s="205" t="s">
        <v>186</v>
      </c>
      <c r="F693" s="206" t="s">
        <v>187</v>
      </c>
      <c r="G693" s="207" t="s">
        <v>166</v>
      </c>
      <c r="H693" s="208">
        <v>152.68000000000001</v>
      </c>
      <c r="I693" s="209"/>
      <c r="J693" s="210">
        <f>ROUND(I693*H693,2)</f>
        <v>0</v>
      </c>
      <c r="K693" s="206" t="s">
        <v>167</v>
      </c>
      <c r="L693" s="44"/>
      <c r="M693" s="211" t="s">
        <v>19</v>
      </c>
      <c r="N693" s="212" t="s">
        <v>44</v>
      </c>
      <c r="O693" s="84"/>
      <c r="P693" s="213">
        <f>O693*H693</f>
        <v>0</v>
      </c>
      <c r="Q693" s="213">
        <v>0.00025999999999999998</v>
      </c>
      <c r="R693" s="213">
        <f>Q693*H693</f>
        <v>0.039696799999999997</v>
      </c>
      <c r="S693" s="213">
        <v>0</v>
      </c>
      <c r="T693" s="214">
        <f>S693*H693</f>
        <v>0</v>
      </c>
      <c r="U693" s="38"/>
      <c r="V693" s="38"/>
      <c r="W693" s="38"/>
      <c r="X693" s="38"/>
      <c r="Y693" s="38"/>
      <c r="Z693" s="38"/>
      <c r="AA693" s="38"/>
      <c r="AB693" s="38"/>
      <c r="AC693" s="38"/>
      <c r="AD693" s="38"/>
      <c r="AE693" s="38"/>
      <c r="AR693" s="215" t="s">
        <v>168</v>
      </c>
      <c r="AT693" s="215" t="s">
        <v>163</v>
      </c>
      <c r="AU693" s="215" t="s">
        <v>162</v>
      </c>
      <c r="AY693" s="17" t="s">
        <v>159</v>
      </c>
      <c r="BE693" s="216">
        <f>IF(N693="základní",J693,0)</f>
        <v>0</v>
      </c>
      <c r="BF693" s="216">
        <f>IF(N693="snížená",J693,0)</f>
        <v>0</v>
      </c>
      <c r="BG693" s="216">
        <f>IF(N693="zákl. přenesená",J693,0)</f>
        <v>0</v>
      </c>
      <c r="BH693" s="216">
        <f>IF(N693="sníž. přenesená",J693,0)</f>
        <v>0</v>
      </c>
      <c r="BI693" s="216">
        <f>IF(N693="nulová",J693,0)</f>
        <v>0</v>
      </c>
      <c r="BJ693" s="17" t="s">
        <v>169</v>
      </c>
      <c r="BK693" s="216">
        <f>ROUND(I693*H693,2)</f>
        <v>0</v>
      </c>
      <c r="BL693" s="17" t="s">
        <v>168</v>
      </c>
      <c r="BM693" s="215" t="s">
        <v>546</v>
      </c>
    </row>
    <row r="694" s="13" customFormat="1">
      <c r="A694" s="13"/>
      <c r="B694" s="222"/>
      <c r="C694" s="223"/>
      <c r="D694" s="217" t="s">
        <v>173</v>
      </c>
      <c r="E694" s="224" t="s">
        <v>19</v>
      </c>
      <c r="F694" s="225" t="s">
        <v>547</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173</v>
      </c>
      <c r="AU694" s="231" t="s">
        <v>162</v>
      </c>
      <c r="AV694" s="13" t="s">
        <v>80</v>
      </c>
      <c r="AW694" s="13" t="s">
        <v>33</v>
      </c>
      <c r="AX694" s="13" t="s">
        <v>72</v>
      </c>
      <c r="AY694" s="231" t="s">
        <v>159</v>
      </c>
    </row>
    <row r="695" s="14" customFormat="1">
      <c r="A695" s="14"/>
      <c r="B695" s="232"/>
      <c r="C695" s="233"/>
      <c r="D695" s="217" t="s">
        <v>173</v>
      </c>
      <c r="E695" s="234" t="s">
        <v>19</v>
      </c>
      <c r="F695" s="235" t="s">
        <v>490</v>
      </c>
      <c r="G695" s="233"/>
      <c r="H695" s="236">
        <v>138.80000000000001</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173</v>
      </c>
      <c r="AU695" s="242" t="s">
        <v>162</v>
      </c>
      <c r="AV695" s="14" t="s">
        <v>169</v>
      </c>
      <c r="AW695" s="14" t="s">
        <v>33</v>
      </c>
      <c r="AX695" s="14" t="s">
        <v>80</v>
      </c>
      <c r="AY695" s="242" t="s">
        <v>159</v>
      </c>
    </row>
    <row r="696" s="14" customFormat="1">
      <c r="A696" s="14"/>
      <c r="B696" s="232"/>
      <c r="C696" s="233"/>
      <c r="D696" s="217" t="s">
        <v>173</v>
      </c>
      <c r="E696" s="233"/>
      <c r="F696" s="235" t="s">
        <v>548</v>
      </c>
      <c r="G696" s="233"/>
      <c r="H696" s="236">
        <v>152.68000000000001</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173</v>
      </c>
      <c r="AU696" s="242" t="s">
        <v>162</v>
      </c>
      <c r="AV696" s="14" t="s">
        <v>169</v>
      </c>
      <c r="AW696" s="14" t="s">
        <v>4</v>
      </c>
      <c r="AX696" s="14" t="s">
        <v>80</v>
      </c>
      <c r="AY696" s="242" t="s">
        <v>159</v>
      </c>
    </row>
    <row r="697" s="2" customFormat="1" ht="49.05" customHeight="1">
      <c r="A697" s="38"/>
      <c r="B697" s="39"/>
      <c r="C697" s="204" t="s">
        <v>549</v>
      </c>
      <c r="D697" s="204" t="s">
        <v>163</v>
      </c>
      <c r="E697" s="205" t="s">
        <v>201</v>
      </c>
      <c r="F697" s="206" t="s">
        <v>202</v>
      </c>
      <c r="G697" s="207" t="s">
        <v>166</v>
      </c>
      <c r="H697" s="208">
        <v>33.840000000000003</v>
      </c>
      <c r="I697" s="209"/>
      <c r="J697" s="210">
        <f>ROUND(I697*H697,2)</f>
        <v>0</v>
      </c>
      <c r="K697" s="206" t="s">
        <v>167</v>
      </c>
      <c r="L697" s="44"/>
      <c r="M697" s="211" t="s">
        <v>19</v>
      </c>
      <c r="N697" s="212" t="s">
        <v>44</v>
      </c>
      <c r="O697" s="84"/>
      <c r="P697" s="213">
        <f>O697*H697</f>
        <v>0</v>
      </c>
      <c r="Q697" s="213">
        <v>0.0093900000000000008</v>
      </c>
      <c r="R697" s="213">
        <f>Q697*H697</f>
        <v>0.31775760000000008</v>
      </c>
      <c r="S697" s="213">
        <v>0</v>
      </c>
      <c r="T697" s="214">
        <f>S697*H697</f>
        <v>0</v>
      </c>
      <c r="U697" s="38"/>
      <c r="V697" s="38"/>
      <c r="W697" s="38"/>
      <c r="X697" s="38"/>
      <c r="Y697" s="38"/>
      <c r="Z697" s="38"/>
      <c r="AA697" s="38"/>
      <c r="AB697" s="38"/>
      <c r="AC697" s="38"/>
      <c r="AD697" s="38"/>
      <c r="AE697" s="38"/>
      <c r="AR697" s="215" t="s">
        <v>168</v>
      </c>
      <c r="AT697" s="215" t="s">
        <v>163</v>
      </c>
      <c r="AU697" s="215" t="s">
        <v>162</v>
      </c>
      <c r="AY697" s="17" t="s">
        <v>159</v>
      </c>
      <c r="BE697" s="216">
        <f>IF(N697="základní",J697,0)</f>
        <v>0</v>
      </c>
      <c r="BF697" s="216">
        <f>IF(N697="snížená",J697,0)</f>
        <v>0</v>
      </c>
      <c r="BG697" s="216">
        <f>IF(N697="zákl. přenesená",J697,0)</f>
        <v>0</v>
      </c>
      <c r="BH697" s="216">
        <f>IF(N697="sníž. přenesená",J697,0)</f>
        <v>0</v>
      </c>
      <c r="BI697" s="216">
        <f>IF(N697="nulová",J697,0)</f>
        <v>0</v>
      </c>
      <c r="BJ697" s="17" t="s">
        <v>169</v>
      </c>
      <c r="BK697" s="216">
        <f>ROUND(I697*H697,2)</f>
        <v>0</v>
      </c>
      <c r="BL697" s="17" t="s">
        <v>168</v>
      </c>
      <c r="BM697" s="215" t="s">
        <v>550</v>
      </c>
    </row>
    <row r="698" s="2" customFormat="1">
      <c r="A698" s="38"/>
      <c r="B698" s="39"/>
      <c r="C698" s="40"/>
      <c r="D698" s="217" t="s">
        <v>171</v>
      </c>
      <c r="E698" s="40"/>
      <c r="F698" s="218" t="s">
        <v>204</v>
      </c>
      <c r="G698" s="40"/>
      <c r="H698" s="40"/>
      <c r="I698" s="219"/>
      <c r="J698" s="40"/>
      <c r="K698" s="40"/>
      <c r="L698" s="44"/>
      <c r="M698" s="220"/>
      <c r="N698" s="221"/>
      <c r="O698" s="84"/>
      <c r="P698" s="84"/>
      <c r="Q698" s="84"/>
      <c r="R698" s="84"/>
      <c r="S698" s="84"/>
      <c r="T698" s="85"/>
      <c r="U698" s="38"/>
      <c r="V698" s="38"/>
      <c r="W698" s="38"/>
      <c r="X698" s="38"/>
      <c r="Y698" s="38"/>
      <c r="Z698" s="38"/>
      <c r="AA698" s="38"/>
      <c r="AB698" s="38"/>
      <c r="AC698" s="38"/>
      <c r="AD698" s="38"/>
      <c r="AE698" s="38"/>
      <c r="AT698" s="17" t="s">
        <v>171</v>
      </c>
      <c r="AU698" s="17" t="s">
        <v>162</v>
      </c>
    </row>
    <row r="699" s="13" customFormat="1">
      <c r="A699" s="13"/>
      <c r="B699" s="222"/>
      <c r="C699" s="223"/>
      <c r="D699" s="217" t="s">
        <v>173</v>
      </c>
      <c r="E699" s="224" t="s">
        <v>19</v>
      </c>
      <c r="F699" s="225" t="s">
        <v>551</v>
      </c>
      <c r="G699" s="223"/>
      <c r="H699" s="224" t="s">
        <v>19</v>
      </c>
      <c r="I699" s="226"/>
      <c r="J699" s="223"/>
      <c r="K699" s="223"/>
      <c r="L699" s="227"/>
      <c r="M699" s="228"/>
      <c r="N699" s="229"/>
      <c r="O699" s="229"/>
      <c r="P699" s="229"/>
      <c r="Q699" s="229"/>
      <c r="R699" s="229"/>
      <c r="S699" s="229"/>
      <c r="T699" s="230"/>
      <c r="U699" s="13"/>
      <c r="V699" s="13"/>
      <c r="W699" s="13"/>
      <c r="X699" s="13"/>
      <c r="Y699" s="13"/>
      <c r="Z699" s="13"/>
      <c r="AA699" s="13"/>
      <c r="AB699" s="13"/>
      <c r="AC699" s="13"/>
      <c r="AD699" s="13"/>
      <c r="AE699" s="13"/>
      <c r="AT699" s="231" t="s">
        <v>173</v>
      </c>
      <c r="AU699" s="231" t="s">
        <v>162</v>
      </c>
      <c r="AV699" s="13" t="s">
        <v>80</v>
      </c>
      <c r="AW699" s="13" t="s">
        <v>33</v>
      </c>
      <c r="AX699" s="13" t="s">
        <v>72</v>
      </c>
      <c r="AY699" s="231" t="s">
        <v>159</v>
      </c>
    </row>
    <row r="700" s="14" customFormat="1">
      <c r="A700" s="14"/>
      <c r="B700" s="232"/>
      <c r="C700" s="233"/>
      <c r="D700" s="217" t="s">
        <v>173</v>
      </c>
      <c r="E700" s="234" t="s">
        <v>19</v>
      </c>
      <c r="F700" s="235" t="s">
        <v>552</v>
      </c>
      <c r="G700" s="233"/>
      <c r="H700" s="236">
        <v>33.840000000000003</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173</v>
      </c>
      <c r="AU700" s="242" t="s">
        <v>162</v>
      </c>
      <c r="AV700" s="14" t="s">
        <v>169</v>
      </c>
      <c r="AW700" s="14" t="s">
        <v>33</v>
      </c>
      <c r="AX700" s="14" t="s">
        <v>80</v>
      </c>
      <c r="AY700" s="242" t="s">
        <v>159</v>
      </c>
    </row>
    <row r="701" s="2" customFormat="1" ht="24.15" customHeight="1">
      <c r="A701" s="38"/>
      <c r="B701" s="39"/>
      <c r="C701" s="254" t="s">
        <v>553</v>
      </c>
      <c r="D701" s="254" t="s">
        <v>206</v>
      </c>
      <c r="E701" s="255" t="s">
        <v>554</v>
      </c>
      <c r="F701" s="256" t="s">
        <v>555</v>
      </c>
      <c r="G701" s="257" t="s">
        <v>166</v>
      </c>
      <c r="H701" s="258">
        <v>34.517000000000003</v>
      </c>
      <c r="I701" s="259"/>
      <c r="J701" s="260">
        <f>ROUND(I701*H701,2)</f>
        <v>0</v>
      </c>
      <c r="K701" s="256" t="s">
        <v>167</v>
      </c>
      <c r="L701" s="261"/>
      <c r="M701" s="262" t="s">
        <v>19</v>
      </c>
      <c r="N701" s="263" t="s">
        <v>44</v>
      </c>
      <c r="O701" s="84"/>
      <c r="P701" s="213">
        <f>O701*H701</f>
        <v>0</v>
      </c>
      <c r="Q701" s="213">
        <v>0.0060000000000000001</v>
      </c>
      <c r="R701" s="213">
        <f>Q701*H701</f>
        <v>0.20710200000000004</v>
      </c>
      <c r="S701" s="213">
        <v>0</v>
      </c>
      <c r="T701" s="214">
        <f>S701*H701</f>
        <v>0</v>
      </c>
      <c r="U701" s="38"/>
      <c r="V701" s="38"/>
      <c r="W701" s="38"/>
      <c r="X701" s="38"/>
      <c r="Y701" s="38"/>
      <c r="Z701" s="38"/>
      <c r="AA701" s="38"/>
      <c r="AB701" s="38"/>
      <c r="AC701" s="38"/>
      <c r="AD701" s="38"/>
      <c r="AE701" s="38"/>
      <c r="AR701" s="215" t="s">
        <v>205</v>
      </c>
      <c r="AT701" s="215" t="s">
        <v>206</v>
      </c>
      <c r="AU701" s="215" t="s">
        <v>162</v>
      </c>
      <c r="AY701" s="17" t="s">
        <v>159</v>
      </c>
      <c r="BE701" s="216">
        <f>IF(N701="základní",J701,0)</f>
        <v>0</v>
      </c>
      <c r="BF701" s="216">
        <f>IF(N701="snížená",J701,0)</f>
        <v>0</v>
      </c>
      <c r="BG701" s="216">
        <f>IF(N701="zákl. přenesená",J701,0)</f>
        <v>0</v>
      </c>
      <c r="BH701" s="216">
        <f>IF(N701="sníž. přenesená",J701,0)</f>
        <v>0</v>
      </c>
      <c r="BI701" s="216">
        <f>IF(N701="nulová",J701,0)</f>
        <v>0</v>
      </c>
      <c r="BJ701" s="17" t="s">
        <v>169</v>
      </c>
      <c r="BK701" s="216">
        <f>ROUND(I701*H701,2)</f>
        <v>0</v>
      </c>
      <c r="BL701" s="17" t="s">
        <v>168</v>
      </c>
      <c r="BM701" s="215" t="s">
        <v>556</v>
      </c>
    </row>
    <row r="702" s="14" customFormat="1">
      <c r="A702" s="14"/>
      <c r="B702" s="232"/>
      <c r="C702" s="233"/>
      <c r="D702" s="217" t="s">
        <v>173</v>
      </c>
      <c r="E702" s="233"/>
      <c r="F702" s="235" t="s">
        <v>557</v>
      </c>
      <c r="G702" s="233"/>
      <c r="H702" s="236">
        <v>34.517000000000003</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173</v>
      </c>
      <c r="AU702" s="242" t="s">
        <v>162</v>
      </c>
      <c r="AV702" s="14" t="s">
        <v>169</v>
      </c>
      <c r="AW702" s="14" t="s">
        <v>4</v>
      </c>
      <c r="AX702" s="14" t="s">
        <v>80</v>
      </c>
      <c r="AY702" s="242" t="s">
        <v>159</v>
      </c>
    </row>
    <row r="703" s="2" customFormat="1" ht="49.05" customHeight="1">
      <c r="A703" s="38"/>
      <c r="B703" s="39"/>
      <c r="C703" s="204" t="s">
        <v>558</v>
      </c>
      <c r="D703" s="204" t="s">
        <v>163</v>
      </c>
      <c r="E703" s="205" t="s">
        <v>559</v>
      </c>
      <c r="F703" s="206" t="s">
        <v>560</v>
      </c>
      <c r="G703" s="207" t="s">
        <v>166</v>
      </c>
      <c r="H703" s="208">
        <v>138.80000000000001</v>
      </c>
      <c r="I703" s="209"/>
      <c r="J703" s="210">
        <f>ROUND(I703*H703,2)</f>
        <v>0</v>
      </c>
      <c r="K703" s="206" t="s">
        <v>167</v>
      </c>
      <c r="L703" s="44"/>
      <c r="M703" s="211" t="s">
        <v>19</v>
      </c>
      <c r="N703" s="212" t="s">
        <v>44</v>
      </c>
      <c r="O703" s="84"/>
      <c r="P703" s="213">
        <f>O703*H703</f>
        <v>0</v>
      </c>
      <c r="Q703" s="213">
        <v>0.0095999999999999992</v>
      </c>
      <c r="R703" s="213">
        <f>Q703*H703</f>
        <v>1.3324799999999999</v>
      </c>
      <c r="S703" s="213">
        <v>0</v>
      </c>
      <c r="T703" s="214">
        <f>S703*H703</f>
        <v>0</v>
      </c>
      <c r="U703" s="38"/>
      <c r="V703" s="38"/>
      <c r="W703" s="38"/>
      <c r="X703" s="38"/>
      <c r="Y703" s="38"/>
      <c r="Z703" s="38"/>
      <c r="AA703" s="38"/>
      <c r="AB703" s="38"/>
      <c r="AC703" s="38"/>
      <c r="AD703" s="38"/>
      <c r="AE703" s="38"/>
      <c r="AR703" s="215" t="s">
        <v>168</v>
      </c>
      <c r="AT703" s="215" t="s">
        <v>163</v>
      </c>
      <c r="AU703" s="215" t="s">
        <v>162</v>
      </c>
      <c r="AY703" s="17" t="s">
        <v>159</v>
      </c>
      <c r="BE703" s="216">
        <f>IF(N703="základní",J703,0)</f>
        <v>0</v>
      </c>
      <c r="BF703" s="216">
        <f>IF(N703="snížená",J703,0)</f>
        <v>0</v>
      </c>
      <c r="BG703" s="216">
        <f>IF(N703="zákl. přenesená",J703,0)</f>
        <v>0</v>
      </c>
      <c r="BH703" s="216">
        <f>IF(N703="sníž. přenesená",J703,0)</f>
        <v>0</v>
      </c>
      <c r="BI703" s="216">
        <f>IF(N703="nulová",J703,0)</f>
        <v>0</v>
      </c>
      <c r="BJ703" s="17" t="s">
        <v>169</v>
      </c>
      <c r="BK703" s="216">
        <f>ROUND(I703*H703,2)</f>
        <v>0</v>
      </c>
      <c r="BL703" s="17" t="s">
        <v>168</v>
      </c>
      <c r="BM703" s="215" t="s">
        <v>561</v>
      </c>
    </row>
    <row r="704" s="2" customFormat="1">
      <c r="A704" s="38"/>
      <c r="B704" s="39"/>
      <c r="C704" s="40"/>
      <c r="D704" s="217" t="s">
        <v>171</v>
      </c>
      <c r="E704" s="40"/>
      <c r="F704" s="218" t="s">
        <v>204</v>
      </c>
      <c r="G704" s="40"/>
      <c r="H704" s="40"/>
      <c r="I704" s="219"/>
      <c r="J704" s="40"/>
      <c r="K704" s="40"/>
      <c r="L704" s="44"/>
      <c r="M704" s="220"/>
      <c r="N704" s="221"/>
      <c r="O704" s="84"/>
      <c r="P704" s="84"/>
      <c r="Q704" s="84"/>
      <c r="R704" s="84"/>
      <c r="S704" s="84"/>
      <c r="T704" s="85"/>
      <c r="U704" s="38"/>
      <c r="V704" s="38"/>
      <c r="W704" s="38"/>
      <c r="X704" s="38"/>
      <c r="Y704" s="38"/>
      <c r="Z704" s="38"/>
      <c r="AA704" s="38"/>
      <c r="AB704" s="38"/>
      <c r="AC704" s="38"/>
      <c r="AD704" s="38"/>
      <c r="AE704" s="38"/>
      <c r="AT704" s="17" t="s">
        <v>171</v>
      </c>
      <c r="AU704" s="17" t="s">
        <v>162</v>
      </c>
    </row>
    <row r="705" s="13" customFormat="1">
      <c r="A705" s="13"/>
      <c r="B705" s="222"/>
      <c r="C705" s="223"/>
      <c r="D705" s="217" t="s">
        <v>173</v>
      </c>
      <c r="E705" s="224" t="s">
        <v>19</v>
      </c>
      <c r="F705" s="225" t="s">
        <v>547</v>
      </c>
      <c r="G705" s="223"/>
      <c r="H705" s="224" t="s">
        <v>19</v>
      </c>
      <c r="I705" s="226"/>
      <c r="J705" s="223"/>
      <c r="K705" s="223"/>
      <c r="L705" s="227"/>
      <c r="M705" s="228"/>
      <c r="N705" s="229"/>
      <c r="O705" s="229"/>
      <c r="P705" s="229"/>
      <c r="Q705" s="229"/>
      <c r="R705" s="229"/>
      <c r="S705" s="229"/>
      <c r="T705" s="230"/>
      <c r="U705" s="13"/>
      <c r="V705" s="13"/>
      <c r="W705" s="13"/>
      <c r="X705" s="13"/>
      <c r="Y705" s="13"/>
      <c r="Z705" s="13"/>
      <c r="AA705" s="13"/>
      <c r="AB705" s="13"/>
      <c r="AC705" s="13"/>
      <c r="AD705" s="13"/>
      <c r="AE705" s="13"/>
      <c r="AT705" s="231" t="s">
        <v>173</v>
      </c>
      <c r="AU705" s="231" t="s">
        <v>162</v>
      </c>
      <c r="AV705" s="13" t="s">
        <v>80</v>
      </c>
      <c r="AW705" s="13" t="s">
        <v>33</v>
      </c>
      <c r="AX705" s="13" t="s">
        <v>72</v>
      </c>
      <c r="AY705" s="231" t="s">
        <v>159</v>
      </c>
    </row>
    <row r="706" s="14" customFormat="1">
      <c r="A706" s="14"/>
      <c r="B706" s="232"/>
      <c r="C706" s="233"/>
      <c r="D706" s="217" t="s">
        <v>173</v>
      </c>
      <c r="E706" s="234" t="s">
        <v>19</v>
      </c>
      <c r="F706" s="235" t="s">
        <v>490</v>
      </c>
      <c r="G706" s="233"/>
      <c r="H706" s="236">
        <v>138.80000000000001</v>
      </c>
      <c r="I706" s="237"/>
      <c r="J706" s="233"/>
      <c r="K706" s="233"/>
      <c r="L706" s="238"/>
      <c r="M706" s="239"/>
      <c r="N706" s="240"/>
      <c r="O706" s="240"/>
      <c r="P706" s="240"/>
      <c r="Q706" s="240"/>
      <c r="R706" s="240"/>
      <c r="S706" s="240"/>
      <c r="T706" s="241"/>
      <c r="U706" s="14"/>
      <c r="V706" s="14"/>
      <c r="W706" s="14"/>
      <c r="X706" s="14"/>
      <c r="Y706" s="14"/>
      <c r="Z706" s="14"/>
      <c r="AA706" s="14"/>
      <c r="AB706" s="14"/>
      <c r="AC706" s="14"/>
      <c r="AD706" s="14"/>
      <c r="AE706" s="14"/>
      <c r="AT706" s="242" t="s">
        <v>173</v>
      </c>
      <c r="AU706" s="242" t="s">
        <v>162</v>
      </c>
      <c r="AV706" s="14" t="s">
        <v>169</v>
      </c>
      <c r="AW706" s="14" t="s">
        <v>33</v>
      </c>
      <c r="AX706" s="14" t="s">
        <v>80</v>
      </c>
      <c r="AY706" s="242" t="s">
        <v>159</v>
      </c>
    </row>
    <row r="707" s="2" customFormat="1" ht="37.8" customHeight="1">
      <c r="A707" s="38"/>
      <c r="B707" s="39"/>
      <c r="C707" s="254" t="s">
        <v>417</v>
      </c>
      <c r="D707" s="254" t="s">
        <v>206</v>
      </c>
      <c r="E707" s="255" t="s">
        <v>562</v>
      </c>
      <c r="F707" s="256" t="s">
        <v>563</v>
      </c>
      <c r="G707" s="257" t="s">
        <v>166</v>
      </c>
      <c r="H707" s="258">
        <v>152.68000000000001</v>
      </c>
      <c r="I707" s="259"/>
      <c r="J707" s="260">
        <f>ROUND(I707*H707,2)</f>
        <v>0</v>
      </c>
      <c r="K707" s="256" t="s">
        <v>167</v>
      </c>
      <c r="L707" s="261"/>
      <c r="M707" s="262" t="s">
        <v>19</v>
      </c>
      <c r="N707" s="263" t="s">
        <v>44</v>
      </c>
      <c r="O707" s="84"/>
      <c r="P707" s="213">
        <f>O707*H707</f>
        <v>0</v>
      </c>
      <c r="Q707" s="213">
        <v>0.012</v>
      </c>
      <c r="R707" s="213">
        <f>Q707*H707</f>
        <v>1.83216</v>
      </c>
      <c r="S707" s="213">
        <v>0</v>
      </c>
      <c r="T707" s="214">
        <f>S707*H707</f>
        <v>0</v>
      </c>
      <c r="U707" s="38"/>
      <c r="V707" s="38"/>
      <c r="W707" s="38"/>
      <c r="X707" s="38"/>
      <c r="Y707" s="38"/>
      <c r="Z707" s="38"/>
      <c r="AA707" s="38"/>
      <c r="AB707" s="38"/>
      <c r="AC707" s="38"/>
      <c r="AD707" s="38"/>
      <c r="AE707" s="38"/>
      <c r="AR707" s="215" t="s">
        <v>205</v>
      </c>
      <c r="AT707" s="215" t="s">
        <v>206</v>
      </c>
      <c r="AU707" s="215" t="s">
        <v>162</v>
      </c>
      <c r="AY707" s="17" t="s">
        <v>159</v>
      </c>
      <c r="BE707" s="216">
        <f>IF(N707="základní",J707,0)</f>
        <v>0</v>
      </c>
      <c r="BF707" s="216">
        <f>IF(N707="snížená",J707,0)</f>
        <v>0</v>
      </c>
      <c r="BG707" s="216">
        <f>IF(N707="zákl. přenesená",J707,0)</f>
        <v>0</v>
      </c>
      <c r="BH707" s="216">
        <f>IF(N707="sníž. přenesená",J707,0)</f>
        <v>0</v>
      </c>
      <c r="BI707" s="216">
        <f>IF(N707="nulová",J707,0)</f>
        <v>0</v>
      </c>
      <c r="BJ707" s="17" t="s">
        <v>169</v>
      </c>
      <c r="BK707" s="216">
        <f>ROUND(I707*H707,2)</f>
        <v>0</v>
      </c>
      <c r="BL707" s="17" t="s">
        <v>168</v>
      </c>
      <c r="BM707" s="215" t="s">
        <v>564</v>
      </c>
    </row>
    <row r="708" s="14" customFormat="1">
      <c r="A708" s="14"/>
      <c r="B708" s="232"/>
      <c r="C708" s="233"/>
      <c r="D708" s="217" t="s">
        <v>173</v>
      </c>
      <c r="E708" s="233"/>
      <c r="F708" s="235" t="s">
        <v>548</v>
      </c>
      <c r="G708" s="233"/>
      <c r="H708" s="236">
        <v>152.68000000000001</v>
      </c>
      <c r="I708" s="237"/>
      <c r="J708" s="233"/>
      <c r="K708" s="233"/>
      <c r="L708" s="238"/>
      <c r="M708" s="239"/>
      <c r="N708" s="240"/>
      <c r="O708" s="240"/>
      <c r="P708" s="240"/>
      <c r="Q708" s="240"/>
      <c r="R708" s="240"/>
      <c r="S708" s="240"/>
      <c r="T708" s="241"/>
      <c r="U708" s="14"/>
      <c r="V708" s="14"/>
      <c r="W708" s="14"/>
      <c r="X708" s="14"/>
      <c r="Y708" s="14"/>
      <c r="Z708" s="14"/>
      <c r="AA708" s="14"/>
      <c r="AB708" s="14"/>
      <c r="AC708" s="14"/>
      <c r="AD708" s="14"/>
      <c r="AE708" s="14"/>
      <c r="AT708" s="242" t="s">
        <v>173</v>
      </c>
      <c r="AU708" s="242" t="s">
        <v>162</v>
      </c>
      <c r="AV708" s="14" t="s">
        <v>169</v>
      </c>
      <c r="AW708" s="14" t="s">
        <v>4</v>
      </c>
      <c r="AX708" s="14" t="s">
        <v>80</v>
      </c>
      <c r="AY708" s="242" t="s">
        <v>159</v>
      </c>
    </row>
    <row r="709" s="12" customFormat="1" ht="20.88" customHeight="1">
      <c r="A709" s="12"/>
      <c r="B709" s="188"/>
      <c r="C709" s="189"/>
      <c r="D709" s="190" t="s">
        <v>71</v>
      </c>
      <c r="E709" s="202" t="s">
        <v>565</v>
      </c>
      <c r="F709" s="202" t="s">
        <v>566</v>
      </c>
      <c r="G709" s="189"/>
      <c r="H709" s="189"/>
      <c r="I709" s="192"/>
      <c r="J709" s="203">
        <f>BK709</f>
        <v>0</v>
      </c>
      <c r="K709" s="189"/>
      <c r="L709" s="194"/>
      <c r="M709" s="195"/>
      <c r="N709" s="196"/>
      <c r="O709" s="196"/>
      <c r="P709" s="197">
        <f>SUM(P710:P714)</f>
        <v>0</v>
      </c>
      <c r="Q709" s="196"/>
      <c r="R709" s="197">
        <f>SUM(R710:R714)</f>
        <v>0.33579000000000003</v>
      </c>
      <c r="S709" s="196"/>
      <c r="T709" s="198">
        <f>SUM(T710:T714)</f>
        <v>0</v>
      </c>
      <c r="U709" s="12"/>
      <c r="V709" s="12"/>
      <c r="W709" s="12"/>
      <c r="X709" s="12"/>
      <c r="Y709" s="12"/>
      <c r="Z709" s="12"/>
      <c r="AA709" s="12"/>
      <c r="AB709" s="12"/>
      <c r="AC709" s="12"/>
      <c r="AD709" s="12"/>
      <c r="AE709" s="12"/>
      <c r="AR709" s="199" t="s">
        <v>80</v>
      </c>
      <c r="AT709" s="200" t="s">
        <v>71</v>
      </c>
      <c r="AU709" s="200" t="s">
        <v>169</v>
      </c>
      <c r="AY709" s="199" t="s">
        <v>159</v>
      </c>
      <c r="BK709" s="201">
        <f>SUM(BK710:BK714)</f>
        <v>0</v>
      </c>
    </row>
    <row r="710" s="2" customFormat="1" ht="24.15" customHeight="1">
      <c r="A710" s="38"/>
      <c r="B710" s="39"/>
      <c r="C710" s="204" t="s">
        <v>567</v>
      </c>
      <c r="D710" s="204" t="s">
        <v>163</v>
      </c>
      <c r="E710" s="205" t="s">
        <v>568</v>
      </c>
      <c r="F710" s="206" t="s">
        <v>569</v>
      </c>
      <c r="G710" s="207" t="s">
        <v>166</v>
      </c>
      <c r="H710" s="208">
        <v>5.3300000000000001</v>
      </c>
      <c r="I710" s="209"/>
      <c r="J710" s="210">
        <f>ROUND(I710*H710,2)</f>
        <v>0</v>
      </c>
      <c r="K710" s="206" t="s">
        <v>167</v>
      </c>
      <c r="L710" s="44"/>
      <c r="M710" s="211" t="s">
        <v>19</v>
      </c>
      <c r="N710" s="212" t="s">
        <v>44</v>
      </c>
      <c r="O710" s="84"/>
      <c r="P710" s="213">
        <f>O710*H710</f>
        <v>0</v>
      </c>
      <c r="Q710" s="213">
        <v>0.063</v>
      </c>
      <c r="R710" s="213">
        <f>Q710*H710</f>
        <v>0.33579000000000003</v>
      </c>
      <c r="S710" s="213">
        <v>0</v>
      </c>
      <c r="T710" s="214">
        <f>S710*H710</f>
        <v>0</v>
      </c>
      <c r="U710" s="38"/>
      <c r="V710" s="38"/>
      <c r="W710" s="38"/>
      <c r="X710" s="38"/>
      <c r="Y710" s="38"/>
      <c r="Z710" s="38"/>
      <c r="AA710" s="38"/>
      <c r="AB710" s="38"/>
      <c r="AC710" s="38"/>
      <c r="AD710" s="38"/>
      <c r="AE710" s="38"/>
      <c r="AR710" s="215" t="s">
        <v>168</v>
      </c>
      <c r="AT710" s="215" t="s">
        <v>163</v>
      </c>
      <c r="AU710" s="215" t="s">
        <v>162</v>
      </c>
      <c r="AY710" s="17" t="s">
        <v>159</v>
      </c>
      <c r="BE710" s="216">
        <f>IF(N710="základní",J710,0)</f>
        <v>0</v>
      </c>
      <c r="BF710" s="216">
        <f>IF(N710="snížená",J710,0)</f>
        <v>0</v>
      </c>
      <c r="BG710" s="216">
        <f>IF(N710="zákl. přenesená",J710,0)</f>
        <v>0</v>
      </c>
      <c r="BH710" s="216">
        <f>IF(N710="sníž. přenesená",J710,0)</f>
        <v>0</v>
      </c>
      <c r="BI710" s="216">
        <f>IF(N710="nulová",J710,0)</f>
        <v>0</v>
      </c>
      <c r="BJ710" s="17" t="s">
        <v>169</v>
      </c>
      <c r="BK710" s="216">
        <f>ROUND(I710*H710,2)</f>
        <v>0</v>
      </c>
      <c r="BL710" s="17" t="s">
        <v>168</v>
      </c>
      <c r="BM710" s="215" t="s">
        <v>570</v>
      </c>
    </row>
    <row r="711" s="2" customFormat="1">
      <c r="A711" s="38"/>
      <c r="B711" s="39"/>
      <c r="C711" s="40"/>
      <c r="D711" s="217" t="s">
        <v>171</v>
      </c>
      <c r="E711" s="40"/>
      <c r="F711" s="218" t="s">
        <v>571</v>
      </c>
      <c r="G711" s="40"/>
      <c r="H711" s="40"/>
      <c r="I711" s="219"/>
      <c r="J711" s="40"/>
      <c r="K711" s="40"/>
      <c r="L711" s="44"/>
      <c r="M711" s="220"/>
      <c r="N711" s="221"/>
      <c r="O711" s="84"/>
      <c r="P711" s="84"/>
      <c r="Q711" s="84"/>
      <c r="R711" s="84"/>
      <c r="S711" s="84"/>
      <c r="T711" s="85"/>
      <c r="U711" s="38"/>
      <c r="V711" s="38"/>
      <c r="W711" s="38"/>
      <c r="X711" s="38"/>
      <c r="Y711" s="38"/>
      <c r="Z711" s="38"/>
      <c r="AA711" s="38"/>
      <c r="AB711" s="38"/>
      <c r="AC711" s="38"/>
      <c r="AD711" s="38"/>
      <c r="AE711" s="38"/>
      <c r="AT711" s="17" t="s">
        <v>171</v>
      </c>
      <c r="AU711" s="17" t="s">
        <v>162</v>
      </c>
    </row>
    <row r="712" s="13" customFormat="1">
      <c r="A712" s="13"/>
      <c r="B712" s="222"/>
      <c r="C712" s="223"/>
      <c r="D712" s="217" t="s">
        <v>173</v>
      </c>
      <c r="E712" s="224" t="s">
        <v>19</v>
      </c>
      <c r="F712" s="225" t="s">
        <v>572</v>
      </c>
      <c r="G712" s="223"/>
      <c r="H712" s="224" t="s">
        <v>19</v>
      </c>
      <c r="I712" s="226"/>
      <c r="J712" s="223"/>
      <c r="K712" s="223"/>
      <c r="L712" s="227"/>
      <c r="M712" s="228"/>
      <c r="N712" s="229"/>
      <c r="O712" s="229"/>
      <c r="P712" s="229"/>
      <c r="Q712" s="229"/>
      <c r="R712" s="229"/>
      <c r="S712" s="229"/>
      <c r="T712" s="230"/>
      <c r="U712" s="13"/>
      <c r="V712" s="13"/>
      <c r="W712" s="13"/>
      <c r="X712" s="13"/>
      <c r="Y712" s="13"/>
      <c r="Z712" s="13"/>
      <c r="AA712" s="13"/>
      <c r="AB712" s="13"/>
      <c r="AC712" s="13"/>
      <c r="AD712" s="13"/>
      <c r="AE712" s="13"/>
      <c r="AT712" s="231" t="s">
        <v>173</v>
      </c>
      <c r="AU712" s="231" t="s">
        <v>162</v>
      </c>
      <c r="AV712" s="13" t="s">
        <v>80</v>
      </c>
      <c r="AW712" s="13" t="s">
        <v>33</v>
      </c>
      <c r="AX712" s="13" t="s">
        <v>72</v>
      </c>
      <c r="AY712" s="231" t="s">
        <v>159</v>
      </c>
    </row>
    <row r="713" s="14" customFormat="1">
      <c r="A713" s="14"/>
      <c r="B713" s="232"/>
      <c r="C713" s="233"/>
      <c r="D713" s="217" t="s">
        <v>173</v>
      </c>
      <c r="E713" s="234" t="s">
        <v>19</v>
      </c>
      <c r="F713" s="235" t="s">
        <v>573</v>
      </c>
      <c r="G713" s="233"/>
      <c r="H713" s="236">
        <v>5.3300000000000001</v>
      </c>
      <c r="I713" s="237"/>
      <c r="J713" s="233"/>
      <c r="K713" s="233"/>
      <c r="L713" s="238"/>
      <c r="M713" s="239"/>
      <c r="N713" s="240"/>
      <c r="O713" s="240"/>
      <c r="P713" s="240"/>
      <c r="Q713" s="240"/>
      <c r="R713" s="240"/>
      <c r="S713" s="240"/>
      <c r="T713" s="241"/>
      <c r="U713" s="14"/>
      <c r="V713" s="14"/>
      <c r="W713" s="14"/>
      <c r="X713" s="14"/>
      <c r="Y713" s="14"/>
      <c r="Z713" s="14"/>
      <c r="AA713" s="14"/>
      <c r="AB713" s="14"/>
      <c r="AC713" s="14"/>
      <c r="AD713" s="14"/>
      <c r="AE713" s="14"/>
      <c r="AT713" s="242" t="s">
        <v>173</v>
      </c>
      <c r="AU713" s="242" t="s">
        <v>162</v>
      </c>
      <c r="AV713" s="14" t="s">
        <v>169</v>
      </c>
      <c r="AW713" s="14" t="s">
        <v>33</v>
      </c>
      <c r="AX713" s="14" t="s">
        <v>80</v>
      </c>
      <c r="AY713" s="242" t="s">
        <v>159</v>
      </c>
    </row>
    <row r="714" s="2" customFormat="1" ht="24.15" customHeight="1">
      <c r="A714" s="38"/>
      <c r="B714" s="39"/>
      <c r="C714" s="204" t="s">
        <v>574</v>
      </c>
      <c r="D714" s="204" t="s">
        <v>163</v>
      </c>
      <c r="E714" s="205" t="s">
        <v>575</v>
      </c>
      <c r="F714" s="206" t="s">
        <v>576</v>
      </c>
      <c r="G714" s="207" t="s">
        <v>166</v>
      </c>
      <c r="H714" s="208">
        <v>5.3300000000000001</v>
      </c>
      <c r="I714" s="209"/>
      <c r="J714" s="210">
        <f>ROUND(I714*H714,2)</f>
        <v>0</v>
      </c>
      <c r="K714" s="206" t="s">
        <v>167</v>
      </c>
      <c r="L714" s="44"/>
      <c r="M714" s="211" t="s">
        <v>19</v>
      </c>
      <c r="N714" s="212" t="s">
        <v>44</v>
      </c>
      <c r="O714" s="84"/>
      <c r="P714" s="213">
        <f>O714*H714</f>
        <v>0</v>
      </c>
      <c r="Q714" s="213">
        <v>0</v>
      </c>
      <c r="R714" s="213">
        <f>Q714*H714</f>
        <v>0</v>
      </c>
      <c r="S714" s="213">
        <v>0</v>
      </c>
      <c r="T714" s="214">
        <f>S714*H714</f>
        <v>0</v>
      </c>
      <c r="U714" s="38"/>
      <c r="V714" s="38"/>
      <c r="W714" s="38"/>
      <c r="X714" s="38"/>
      <c r="Y714" s="38"/>
      <c r="Z714" s="38"/>
      <c r="AA714" s="38"/>
      <c r="AB714" s="38"/>
      <c r="AC714" s="38"/>
      <c r="AD714" s="38"/>
      <c r="AE714" s="38"/>
      <c r="AR714" s="215" t="s">
        <v>168</v>
      </c>
      <c r="AT714" s="215" t="s">
        <v>163</v>
      </c>
      <c r="AU714" s="215" t="s">
        <v>162</v>
      </c>
      <c r="AY714" s="17" t="s">
        <v>159</v>
      </c>
      <c r="BE714" s="216">
        <f>IF(N714="základní",J714,0)</f>
        <v>0</v>
      </c>
      <c r="BF714" s="216">
        <f>IF(N714="snížená",J714,0)</f>
        <v>0</v>
      </c>
      <c r="BG714" s="216">
        <f>IF(N714="zákl. přenesená",J714,0)</f>
        <v>0</v>
      </c>
      <c r="BH714" s="216">
        <f>IF(N714="sníž. přenesená",J714,0)</f>
        <v>0</v>
      </c>
      <c r="BI714" s="216">
        <f>IF(N714="nulová",J714,0)</f>
        <v>0</v>
      </c>
      <c r="BJ714" s="17" t="s">
        <v>169</v>
      </c>
      <c r="BK714" s="216">
        <f>ROUND(I714*H714,2)</f>
        <v>0</v>
      </c>
      <c r="BL714" s="17" t="s">
        <v>168</v>
      </c>
      <c r="BM714" s="215" t="s">
        <v>577</v>
      </c>
    </row>
    <row r="715" s="12" customFormat="1" ht="20.88" customHeight="1">
      <c r="A715" s="12"/>
      <c r="B715" s="188"/>
      <c r="C715" s="189"/>
      <c r="D715" s="190" t="s">
        <v>71</v>
      </c>
      <c r="E715" s="202" t="s">
        <v>578</v>
      </c>
      <c r="F715" s="202" t="s">
        <v>579</v>
      </c>
      <c r="G715" s="189"/>
      <c r="H715" s="189"/>
      <c r="I715" s="192"/>
      <c r="J715" s="203">
        <f>BK715</f>
        <v>0</v>
      </c>
      <c r="K715" s="189"/>
      <c r="L715" s="194"/>
      <c r="M715" s="195"/>
      <c r="N715" s="196"/>
      <c r="O715" s="196"/>
      <c r="P715" s="197">
        <f>SUM(P716:P759)</f>
        <v>0</v>
      </c>
      <c r="Q715" s="196"/>
      <c r="R715" s="197">
        <f>SUM(R716:R759)</f>
        <v>0</v>
      </c>
      <c r="S715" s="196"/>
      <c r="T715" s="198">
        <f>SUM(T716:T759)</f>
        <v>0</v>
      </c>
      <c r="U715" s="12"/>
      <c r="V715" s="12"/>
      <c r="W715" s="12"/>
      <c r="X715" s="12"/>
      <c r="Y715" s="12"/>
      <c r="Z715" s="12"/>
      <c r="AA715" s="12"/>
      <c r="AB715" s="12"/>
      <c r="AC715" s="12"/>
      <c r="AD715" s="12"/>
      <c r="AE715" s="12"/>
      <c r="AR715" s="199" t="s">
        <v>80</v>
      </c>
      <c r="AT715" s="200" t="s">
        <v>71</v>
      </c>
      <c r="AU715" s="200" t="s">
        <v>169</v>
      </c>
      <c r="AY715" s="199" t="s">
        <v>159</v>
      </c>
      <c r="BK715" s="201">
        <f>SUM(BK716:BK759)</f>
        <v>0</v>
      </c>
    </row>
    <row r="716" s="2" customFormat="1" ht="49.05" customHeight="1">
      <c r="A716" s="38"/>
      <c r="B716" s="39"/>
      <c r="C716" s="204" t="s">
        <v>580</v>
      </c>
      <c r="D716" s="204" t="s">
        <v>163</v>
      </c>
      <c r="E716" s="205" t="s">
        <v>581</v>
      </c>
      <c r="F716" s="206" t="s">
        <v>582</v>
      </c>
      <c r="G716" s="207" t="s">
        <v>166</v>
      </c>
      <c r="H716" s="208">
        <v>352</v>
      </c>
      <c r="I716" s="209"/>
      <c r="J716" s="210">
        <f>ROUND(I716*H716,2)</f>
        <v>0</v>
      </c>
      <c r="K716" s="206" t="s">
        <v>167</v>
      </c>
      <c r="L716" s="44"/>
      <c r="M716" s="211" t="s">
        <v>19</v>
      </c>
      <c r="N716" s="212" t="s">
        <v>44</v>
      </c>
      <c r="O716" s="84"/>
      <c r="P716" s="213">
        <f>O716*H716</f>
        <v>0</v>
      </c>
      <c r="Q716" s="213">
        <v>0</v>
      </c>
      <c r="R716" s="213">
        <f>Q716*H716</f>
        <v>0</v>
      </c>
      <c r="S716" s="213">
        <v>0</v>
      </c>
      <c r="T716" s="214">
        <f>S716*H716</f>
        <v>0</v>
      </c>
      <c r="U716" s="38"/>
      <c r="V716" s="38"/>
      <c r="W716" s="38"/>
      <c r="X716" s="38"/>
      <c r="Y716" s="38"/>
      <c r="Z716" s="38"/>
      <c r="AA716" s="38"/>
      <c r="AB716" s="38"/>
      <c r="AC716" s="38"/>
      <c r="AD716" s="38"/>
      <c r="AE716" s="38"/>
      <c r="AR716" s="215" t="s">
        <v>168</v>
      </c>
      <c r="AT716" s="215" t="s">
        <v>163</v>
      </c>
      <c r="AU716" s="215" t="s">
        <v>162</v>
      </c>
      <c r="AY716" s="17" t="s">
        <v>159</v>
      </c>
      <c r="BE716" s="216">
        <f>IF(N716="základní",J716,0)</f>
        <v>0</v>
      </c>
      <c r="BF716" s="216">
        <f>IF(N716="snížená",J716,0)</f>
        <v>0</v>
      </c>
      <c r="BG716" s="216">
        <f>IF(N716="zákl. přenesená",J716,0)</f>
        <v>0</v>
      </c>
      <c r="BH716" s="216">
        <f>IF(N716="sníž. přenesená",J716,0)</f>
        <v>0</v>
      </c>
      <c r="BI716" s="216">
        <f>IF(N716="nulová",J716,0)</f>
        <v>0</v>
      </c>
      <c r="BJ716" s="17" t="s">
        <v>169</v>
      </c>
      <c r="BK716" s="216">
        <f>ROUND(I716*H716,2)</f>
        <v>0</v>
      </c>
      <c r="BL716" s="17" t="s">
        <v>168</v>
      </c>
      <c r="BM716" s="215" t="s">
        <v>583</v>
      </c>
    </row>
    <row r="717" s="2" customFormat="1">
      <c r="A717" s="38"/>
      <c r="B717" s="39"/>
      <c r="C717" s="40"/>
      <c r="D717" s="217" t="s">
        <v>171</v>
      </c>
      <c r="E717" s="40"/>
      <c r="F717" s="218" t="s">
        <v>584</v>
      </c>
      <c r="G717" s="40"/>
      <c r="H717" s="40"/>
      <c r="I717" s="219"/>
      <c r="J717" s="40"/>
      <c r="K717" s="40"/>
      <c r="L717" s="44"/>
      <c r="M717" s="220"/>
      <c r="N717" s="221"/>
      <c r="O717" s="84"/>
      <c r="P717" s="84"/>
      <c r="Q717" s="84"/>
      <c r="R717" s="84"/>
      <c r="S717" s="84"/>
      <c r="T717" s="85"/>
      <c r="U717" s="38"/>
      <c r="V717" s="38"/>
      <c r="W717" s="38"/>
      <c r="X717" s="38"/>
      <c r="Y717" s="38"/>
      <c r="Z717" s="38"/>
      <c r="AA717" s="38"/>
      <c r="AB717" s="38"/>
      <c r="AC717" s="38"/>
      <c r="AD717" s="38"/>
      <c r="AE717" s="38"/>
      <c r="AT717" s="17" t="s">
        <v>171</v>
      </c>
      <c r="AU717" s="17" t="s">
        <v>162</v>
      </c>
    </row>
    <row r="718" s="13" customFormat="1">
      <c r="A718" s="13"/>
      <c r="B718" s="222"/>
      <c r="C718" s="223"/>
      <c r="D718" s="217" t="s">
        <v>173</v>
      </c>
      <c r="E718" s="224" t="s">
        <v>19</v>
      </c>
      <c r="F718" s="225" t="s">
        <v>585</v>
      </c>
      <c r="G718" s="223"/>
      <c r="H718" s="224" t="s">
        <v>19</v>
      </c>
      <c r="I718" s="226"/>
      <c r="J718" s="223"/>
      <c r="K718" s="223"/>
      <c r="L718" s="227"/>
      <c r="M718" s="228"/>
      <c r="N718" s="229"/>
      <c r="O718" s="229"/>
      <c r="P718" s="229"/>
      <c r="Q718" s="229"/>
      <c r="R718" s="229"/>
      <c r="S718" s="229"/>
      <c r="T718" s="230"/>
      <c r="U718" s="13"/>
      <c r="V718" s="13"/>
      <c r="W718" s="13"/>
      <c r="X718" s="13"/>
      <c r="Y718" s="13"/>
      <c r="Z718" s="13"/>
      <c r="AA718" s="13"/>
      <c r="AB718" s="13"/>
      <c r="AC718" s="13"/>
      <c r="AD718" s="13"/>
      <c r="AE718" s="13"/>
      <c r="AT718" s="231" t="s">
        <v>173</v>
      </c>
      <c r="AU718" s="231" t="s">
        <v>162</v>
      </c>
      <c r="AV718" s="13" t="s">
        <v>80</v>
      </c>
      <c r="AW718" s="13" t="s">
        <v>33</v>
      </c>
      <c r="AX718" s="13" t="s">
        <v>72</v>
      </c>
      <c r="AY718" s="231" t="s">
        <v>159</v>
      </c>
    </row>
    <row r="719" s="14" customFormat="1">
      <c r="A719" s="14"/>
      <c r="B719" s="232"/>
      <c r="C719" s="233"/>
      <c r="D719" s="217" t="s">
        <v>173</v>
      </c>
      <c r="E719" s="234" t="s">
        <v>19</v>
      </c>
      <c r="F719" s="235" t="s">
        <v>586</v>
      </c>
      <c r="G719" s="233"/>
      <c r="H719" s="236">
        <v>352</v>
      </c>
      <c r="I719" s="237"/>
      <c r="J719" s="233"/>
      <c r="K719" s="233"/>
      <c r="L719" s="238"/>
      <c r="M719" s="239"/>
      <c r="N719" s="240"/>
      <c r="O719" s="240"/>
      <c r="P719" s="240"/>
      <c r="Q719" s="240"/>
      <c r="R719" s="240"/>
      <c r="S719" s="240"/>
      <c r="T719" s="241"/>
      <c r="U719" s="14"/>
      <c r="V719" s="14"/>
      <c r="W719" s="14"/>
      <c r="X719" s="14"/>
      <c r="Y719" s="14"/>
      <c r="Z719" s="14"/>
      <c r="AA719" s="14"/>
      <c r="AB719" s="14"/>
      <c r="AC719" s="14"/>
      <c r="AD719" s="14"/>
      <c r="AE719" s="14"/>
      <c r="AT719" s="242" t="s">
        <v>173</v>
      </c>
      <c r="AU719" s="242" t="s">
        <v>162</v>
      </c>
      <c r="AV719" s="14" t="s">
        <v>169</v>
      </c>
      <c r="AW719" s="14" t="s">
        <v>33</v>
      </c>
      <c r="AX719" s="14" t="s">
        <v>72</v>
      </c>
      <c r="AY719" s="242" t="s">
        <v>159</v>
      </c>
    </row>
    <row r="720" s="15" customFormat="1">
      <c r="A720" s="15"/>
      <c r="B720" s="243"/>
      <c r="C720" s="244"/>
      <c r="D720" s="217" t="s">
        <v>173</v>
      </c>
      <c r="E720" s="245" t="s">
        <v>19</v>
      </c>
      <c r="F720" s="246" t="s">
        <v>177</v>
      </c>
      <c r="G720" s="244"/>
      <c r="H720" s="247">
        <v>352</v>
      </c>
      <c r="I720" s="248"/>
      <c r="J720" s="244"/>
      <c r="K720" s="244"/>
      <c r="L720" s="249"/>
      <c r="M720" s="250"/>
      <c r="N720" s="251"/>
      <c r="O720" s="251"/>
      <c r="P720" s="251"/>
      <c r="Q720" s="251"/>
      <c r="R720" s="251"/>
      <c r="S720" s="251"/>
      <c r="T720" s="252"/>
      <c r="U720" s="15"/>
      <c r="V720" s="15"/>
      <c r="W720" s="15"/>
      <c r="X720" s="15"/>
      <c r="Y720" s="15"/>
      <c r="Z720" s="15"/>
      <c r="AA720" s="15"/>
      <c r="AB720" s="15"/>
      <c r="AC720" s="15"/>
      <c r="AD720" s="15"/>
      <c r="AE720" s="15"/>
      <c r="AT720" s="253" t="s">
        <v>173</v>
      </c>
      <c r="AU720" s="253" t="s">
        <v>162</v>
      </c>
      <c r="AV720" s="15" t="s">
        <v>168</v>
      </c>
      <c r="AW720" s="15" t="s">
        <v>33</v>
      </c>
      <c r="AX720" s="15" t="s">
        <v>80</v>
      </c>
      <c r="AY720" s="253" t="s">
        <v>159</v>
      </c>
    </row>
    <row r="721" s="2" customFormat="1" ht="49.05" customHeight="1">
      <c r="A721" s="38"/>
      <c r="B721" s="39"/>
      <c r="C721" s="204" t="s">
        <v>587</v>
      </c>
      <c r="D721" s="204" t="s">
        <v>163</v>
      </c>
      <c r="E721" s="205" t="s">
        <v>588</v>
      </c>
      <c r="F721" s="206" t="s">
        <v>589</v>
      </c>
      <c r="G721" s="207" t="s">
        <v>166</v>
      </c>
      <c r="H721" s="208">
        <v>21120</v>
      </c>
      <c r="I721" s="209"/>
      <c r="J721" s="210">
        <f>ROUND(I721*H721,2)</f>
        <v>0</v>
      </c>
      <c r="K721" s="206" t="s">
        <v>167</v>
      </c>
      <c r="L721" s="44"/>
      <c r="M721" s="211" t="s">
        <v>19</v>
      </c>
      <c r="N721" s="212" t="s">
        <v>44</v>
      </c>
      <c r="O721" s="84"/>
      <c r="P721" s="213">
        <f>O721*H721</f>
        <v>0</v>
      </c>
      <c r="Q721" s="213">
        <v>0</v>
      </c>
      <c r="R721" s="213">
        <f>Q721*H721</f>
        <v>0</v>
      </c>
      <c r="S721" s="213">
        <v>0</v>
      </c>
      <c r="T721" s="214">
        <f>S721*H721</f>
        <v>0</v>
      </c>
      <c r="U721" s="38"/>
      <c r="V721" s="38"/>
      <c r="W721" s="38"/>
      <c r="X721" s="38"/>
      <c r="Y721" s="38"/>
      <c r="Z721" s="38"/>
      <c r="AA721" s="38"/>
      <c r="AB721" s="38"/>
      <c r="AC721" s="38"/>
      <c r="AD721" s="38"/>
      <c r="AE721" s="38"/>
      <c r="AR721" s="215" t="s">
        <v>168</v>
      </c>
      <c r="AT721" s="215" t="s">
        <v>163</v>
      </c>
      <c r="AU721" s="215" t="s">
        <v>162</v>
      </c>
      <c r="AY721" s="17" t="s">
        <v>159</v>
      </c>
      <c r="BE721" s="216">
        <f>IF(N721="základní",J721,0)</f>
        <v>0</v>
      </c>
      <c r="BF721" s="216">
        <f>IF(N721="snížená",J721,0)</f>
        <v>0</v>
      </c>
      <c r="BG721" s="216">
        <f>IF(N721="zákl. přenesená",J721,0)</f>
        <v>0</v>
      </c>
      <c r="BH721" s="216">
        <f>IF(N721="sníž. přenesená",J721,0)</f>
        <v>0</v>
      </c>
      <c r="BI721" s="216">
        <f>IF(N721="nulová",J721,0)</f>
        <v>0</v>
      </c>
      <c r="BJ721" s="17" t="s">
        <v>169</v>
      </c>
      <c r="BK721" s="216">
        <f>ROUND(I721*H721,2)</f>
        <v>0</v>
      </c>
      <c r="BL721" s="17" t="s">
        <v>168</v>
      </c>
      <c r="BM721" s="215" t="s">
        <v>590</v>
      </c>
    </row>
    <row r="722" s="2" customFormat="1">
      <c r="A722" s="38"/>
      <c r="B722" s="39"/>
      <c r="C722" s="40"/>
      <c r="D722" s="217" t="s">
        <v>171</v>
      </c>
      <c r="E722" s="40"/>
      <c r="F722" s="218" t="s">
        <v>584</v>
      </c>
      <c r="G722" s="40"/>
      <c r="H722" s="40"/>
      <c r="I722" s="219"/>
      <c r="J722" s="40"/>
      <c r="K722" s="40"/>
      <c r="L722" s="44"/>
      <c r="M722" s="220"/>
      <c r="N722" s="221"/>
      <c r="O722" s="84"/>
      <c r="P722" s="84"/>
      <c r="Q722" s="84"/>
      <c r="R722" s="84"/>
      <c r="S722" s="84"/>
      <c r="T722" s="85"/>
      <c r="U722" s="38"/>
      <c r="V722" s="38"/>
      <c r="W722" s="38"/>
      <c r="X722" s="38"/>
      <c r="Y722" s="38"/>
      <c r="Z722" s="38"/>
      <c r="AA722" s="38"/>
      <c r="AB722" s="38"/>
      <c r="AC722" s="38"/>
      <c r="AD722" s="38"/>
      <c r="AE722" s="38"/>
      <c r="AT722" s="17" t="s">
        <v>171</v>
      </c>
      <c r="AU722" s="17" t="s">
        <v>162</v>
      </c>
    </row>
    <row r="723" s="13" customFormat="1">
      <c r="A723" s="13"/>
      <c r="B723" s="222"/>
      <c r="C723" s="223"/>
      <c r="D723" s="217" t="s">
        <v>173</v>
      </c>
      <c r="E723" s="224" t="s">
        <v>19</v>
      </c>
      <c r="F723" s="225" t="s">
        <v>585</v>
      </c>
      <c r="G723" s="223"/>
      <c r="H723" s="224" t="s">
        <v>19</v>
      </c>
      <c r="I723" s="226"/>
      <c r="J723" s="223"/>
      <c r="K723" s="223"/>
      <c r="L723" s="227"/>
      <c r="M723" s="228"/>
      <c r="N723" s="229"/>
      <c r="O723" s="229"/>
      <c r="P723" s="229"/>
      <c r="Q723" s="229"/>
      <c r="R723" s="229"/>
      <c r="S723" s="229"/>
      <c r="T723" s="230"/>
      <c r="U723" s="13"/>
      <c r="V723" s="13"/>
      <c r="W723" s="13"/>
      <c r="X723" s="13"/>
      <c r="Y723" s="13"/>
      <c r="Z723" s="13"/>
      <c r="AA723" s="13"/>
      <c r="AB723" s="13"/>
      <c r="AC723" s="13"/>
      <c r="AD723" s="13"/>
      <c r="AE723" s="13"/>
      <c r="AT723" s="231" t="s">
        <v>173</v>
      </c>
      <c r="AU723" s="231" t="s">
        <v>162</v>
      </c>
      <c r="AV723" s="13" t="s">
        <v>80</v>
      </c>
      <c r="AW723" s="13" t="s">
        <v>33</v>
      </c>
      <c r="AX723" s="13" t="s">
        <v>72</v>
      </c>
      <c r="AY723" s="231" t="s">
        <v>159</v>
      </c>
    </row>
    <row r="724" s="14" customFormat="1">
      <c r="A724" s="14"/>
      <c r="B724" s="232"/>
      <c r="C724" s="233"/>
      <c r="D724" s="217" t="s">
        <v>173</v>
      </c>
      <c r="E724" s="234" t="s">
        <v>19</v>
      </c>
      <c r="F724" s="235" t="s">
        <v>586</v>
      </c>
      <c r="G724" s="233"/>
      <c r="H724" s="236">
        <v>352</v>
      </c>
      <c r="I724" s="237"/>
      <c r="J724" s="233"/>
      <c r="K724" s="233"/>
      <c r="L724" s="238"/>
      <c r="M724" s="239"/>
      <c r="N724" s="240"/>
      <c r="O724" s="240"/>
      <c r="P724" s="240"/>
      <c r="Q724" s="240"/>
      <c r="R724" s="240"/>
      <c r="S724" s="240"/>
      <c r="T724" s="241"/>
      <c r="U724" s="14"/>
      <c r="V724" s="14"/>
      <c r="W724" s="14"/>
      <c r="X724" s="14"/>
      <c r="Y724" s="14"/>
      <c r="Z724" s="14"/>
      <c r="AA724" s="14"/>
      <c r="AB724" s="14"/>
      <c r="AC724" s="14"/>
      <c r="AD724" s="14"/>
      <c r="AE724" s="14"/>
      <c r="AT724" s="242" t="s">
        <v>173</v>
      </c>
      <c r="AU724" s="242" t="s">
        <v>162</v>
      </c>
      <c r="AV724" s="14" t="s">
        <v>169</v>
      </c>
      <c r="AW724" s="14" t="s">
        <v>33</v>
      </c>
      <c r="AX724" s="14" t="s">
        <v>72</v>
      </c>
      <c r="AY724" s="242" t="s">
        <v>159</v>
      </c>
    </row>
    <row r="725" s="15" customFormat="1">
      <c r="A725" s="15"/>
      <c r="B725" s="243"/>
      <c r="C725" s="244"/>
      <c r="D725" s="217" t="s">
        <v>173</v>
      </c>
      <c r="E725" s="245" t="s">
        <v>19</v>
      </c>
      <c r="F725" s="246" t="s">
        <v>177</v>
      </c>
      <c r="G725" s="244"/>
      <c r="H725" s="247">
        <v>352</v>
      </c>
      <c r="I725" s="248"/>
      <c r="J725" s="244"/>
      <c r="K725" s="244"/>
      <c r="L725" s="249"/>
      <c r="M725" s="250"/>
      <c r="N725" s="251"/>
      <c r="O725" s="251"/>
      <c r="P725" s="251"/>
      <c r="Q725" s="251"/>
      <c r="R725" s="251"/>
      <c r="S725" s="251"/>
      <c r="T725" s="252"/>
      <c r="U725" s="15"/>
      <c r="V725" s="15"/>
      <c r="W725" s="15"/>
      <c r="X725" s="15"/>
      <c r="Y725" s="15"/>
      <c r="Z725" s="15"/>
      <c r="AA725" s="15"/>
      <c r="AB725" s="15"/>
      <c r="AC725" s="15"/>
      <c r="AD725" s="15"/>
      <c r="AE725" s="15"/>
      <c r="AT725" s="253" t="s">
        <v>173</v>
      </c>
      <c r="AU725" s="253" t="s">
        <v>162</v>
      </c>
      <c r="AV725" s="15" t="s">
        <v>168</v>
      </c>
      <c r="AW725" s="15" t="s">
        <v>33</v>
      </c>
      <c r="AX725" s="15" t="s">
        <v>80</v>
      </c>
      <c r="AY725" s="253" t="s">
        <v>159</v>
      </c>
    </row>
    <row r="726" s="14" customFormat="1">
      <c r="A726" s="14"/>
      <c r="B726" s="232"/>
      <c r="C726" s="233"/>
      <c r="D726" s="217" t="s">
        <v>173</v>
      </c>
      <c r="E726" s="233"/>
      <c r="F726" s="235" t="s">
        <v>591</v>
      </c>
      <c r="G726" s="233"/>
      <c r="H726" s="236">
        <v>21120</v>
      </c>
      <c r="I726" s="237"/>
      <c r="J726" s="233"/>
      <c r="K726" s="233"/>
      <c r="L726" s="238"/>
      <c r="M726" s="239"/>
      <c r="N726" s="240"/>
      <c r="O726" s="240"/>
      <c r="P726" s="240"/>
      <c r="Q726" s="240"/>
      <c r="R726" s="240"/>
      <c r="S726" s="240"/>
      <c r="T726" s="241"/>
      <c r="U726" s="14"/>
      <c r="V726" s="14"/>
      <c r="W726" s="14"/>
      <c r="X726" s="14"/>
      <c r="Y726" s="14"/>
      <c r="Z726" s="14"/>
      <c r="AA726" s="14"/>
      <c r="AB726" s="14"/>
      <c r="AC726" s="14"/>
      <c r="AD726" s="14"/>
      <c r="AE726" s="14"/>
      <c r="AT726" s="242" t="s">
        <v>173</v>
      </c>
      <c r="AU726" s="242" t="s">
        <v>162</v>
      </c>
      <c r="AV726" s="14" t="s">
        <v>169</v>
      </c>
      <c r="AW726" s="14" t="s">
        <v>4</v>
      </c>
      <c r="AX726" s="14" t="s">
        <v>80</v>
      </c>
      <c r="AY726" s="242" t="s">
        <v>159</v>
      </c>
    </row>
    <row r="727" s="2" customFormat="1" ht="49.05" customHeight="1">
      <c r="A727" s="38"/>
      <c r="B727" s="39"/>
      <c r="C727" s="204" t="s">
        <v>592</v>
      </c>
      <c r="D727" s="204" t="s">
        <v>163</v>
      </c>
      <c r="E727" s="205" t="s">
        <v>593</v>
      </c>
      <c r="F727" s="206" t="s">
        <v>594</v>
      </c>
      <c r="G727" s="207" t="s">
        <v>166</v>
      </c>
      <c r="H727" s="208">
        <v>352</v>
      </c>
      <c r="I727" s="209"/>
      <c r="J727" s="210">
        <f>ROUND(I727*H727,2)</f>
        <v>0</v>
      </c>
      <c r="K727" s="206" t="s">
        <v>167</v>
      </c>
      <c r="L727" s="44"/>
      <c r="M727" s="211" t="s">
        <v>19</v>
      </c>
      <c r="N727" s="212" t="s">
        <v>44</v>
      </c>
      <c r="O727" s="84"/>
      <c r="P727" s="213">
        <f>O727*H727</f>
        <v>0</v>
      </c>
      <c r="Q727" s="213">
        <v>0</v>
      </c>
      <c r="R727" s="213">
        <f>Q727*H727</f>
        <v>0</v>
      </c>
      <c r="S727" s="213">
        <v>0</v>
      </c>
      <c r="T727" s="214">
        <f>S727*H727</f>
        <v>0</v>
      </c>
      <c r="U727" s="38"/>
      <c r="V727" s="38"/>
      <c r="W727" s="38"/>
      <c r="X727" s="38"/>
      <c r="Y727" s="38"/>
      <c r="Z727" s="38"/>
      <c r="AA727" s="38"/>
      <c r="AB727" s="38"/>
      <c r="AC727" s="38"/>
      <c r="AD727" s="38"/>
      <c r="AE727" s="38"/>
      <c r="AR727" s="215" t="s">
        <v>168</v>
      </c>
      <c r="AT727" s="215" t="s">
        <v>163</v>
      </c>
      <c r="AU727" s="215" t="s">
        <v>162</v>
      </c>
      <c r="AY727" s="17" t="s">
        <v>159</v>
      </c>
      <c r="BE727" s="216">
        <f>IF(N727="základní",J727,0)</f>
        <v>0</v>
      </c>
      <c r="BF727" s="216">
        <f>IF(N727="snížená",J727,0)</f>
        <v>0</v>
      </c>
      <c r="BG727" s="216">
        <f>IF(N727="zákl. přenesená",J727,0)</f>
        <v>0</v>
      </c>
      <c r="BH727" s="216">
        <f>IF(N727="sníž. přenesená",J727,0)</f>
        <v>0</v>
      </c>
      <c r="BI727" s="216">
        <f>IF(N727="nulová",J727,0)</f>
        <v>0</v>
      </c>
      <c r="BJ727" s="17" t="s">
        <v>169</v>
      </c>
      <c r="BK727" s="216">
        <f>ROUND(I727*H727,2)</f>
        <v>0</v>
      </c>
      <c r="BL727" s="17" t="s">
        <v>168</v>
      </c>
      <c r="BM727" s="215" t="s">
        <v>595</v>
      </c>
    </row>
    <row r="728" s="2" customFormat="1">
      <c r="A728" s="38"/>
      <c r="B728" s="39"/>
      <c r="C728" s="40"/>
      <c r="D728" s="217" t="s">
        <v>171</v>
      </c>
      <c r="E728" s="40"/>
      <c r="F728" s="218" t="s">
        <v>596</v>
      </c>
      <c r="G728" s="40"/>
      <c r="H728" s="40"/>
      <c r="I728" s="219"/>
      <c r="J728" s="40"/>
      <c r="K728" s="40"/>
      <c r="L728" s="44"/>
      <c r="M728" s="220"/>
      <c r="N728" s="221"/>
      <c r="O728" s="84"/>
      <c r="P728" s="84"/>
      <c r="Q728" s="84"/>
      <c r="R728" s="84"/>
      <c r="S728" s="84"/>
      <c r="T728" s="85"/>
      <c r="U728" s="38"/>
      <c r="V728" s="38"/>
      <c r="W728" s="38"/>
      <c r="X728" s="38"/>
      <c r="Y728" s="38"/>
      <c r="Z728" s="38"/>
      <c r="AA728" s="38"/>
      <c r="AB728" s="38"/>
      <c r="AC728" s="38"/>
      <c r="AD728" s="38"/>
      <c r="AE728" s="38"/>
      <c r="AT728" s="17" t="s">
        <v>171</v>
      </c>
      <c r="AU728" s="17" t="s">
        <v>162</v>
      </c>
    </row>
    <row r="729" s="13" customFormat="1">
      <c r="A729" s="13"/>
      <c r="B729" s="222"/>
      <c r="C729" s="223"/>
      <c r="D729" s="217" t="s">
        <v>173</v>
      </c>
      <c r="E729" s="224" t="s">
        <v>19</v>
      </c>
      <c r="F729" s="225" t="s">
        <v>585</v>
      </c>
      <c r="G729" s="223"/>
      <c r="H729" s="224" t="s">
        <v>19</v>
      </c>
      <c r="I729" s="226"/>
      <c r="J729" s="223"/>
      <c r="K729" s="223"/>
      <c r="L729" s="227"/>
      <c r="M729" s="228"/>
      <c r="N729" s="229"/>
      <c r="O729" s="229"/>
      <c r="P729" s="229"/>
      <c r="Q729" s="229"/>
      <c r="R729" s="229"/>
      <c r="S729" s="229"/>
      <c r="T729" s="230"/>
      <c r="U729" s="13"/>
      <c r="V729" s="13"/>
      <c r="W729" s="13"/>
      <c r="X729" s="13"/>
      <c r="Y729" s="13"/>
      <c r="Z729" s="13"/>
      <c r="AA729" s="13"/>
      <c r="AB729" s="13"/>
      <c r="AC729" s="13"/>
      <c r="AD729" s="13"/>
      <c r="AE729" s="13"/>
      <c r="AT729" s="231" t="s">
        <v>173</v>
      </c>
      <c r="AU729" s="231" t="s">
        <v>162</v>
      </c>
      <c r="AV729" s="13" t="s">
        <v>80</v>
      </c>
      <c r="AW729" s="13" t="s">
        <v>33</v>
      </c>
      <c r="AX729" s="13" t="s">
        <v>72</v>
      </c>
      <c r="AY729" s="231" t="s">
        <v>159</v>
      </c>
    </row>
    <row r="730" s="14" customFormat="1">
      <c r="A730" s="14"/>
      <c r="B730" s="232"/>
      <c r="C730" s="233"/>
      <c r="D730" s="217" t="s">
        <v>173</v>
      </c>
      <c r="E730" s="234" t="s">
        <v>19</v>
      </c>
      <c r="F730" s="235" t="s">
        <v>586</v>
      </c>
      <c r="G730" s="233"/>
      <c r="H730" s="236">
        <v>352</v>
      </c>
      <c r="I730" s="237"/>
      <c r="J730" s="233"/>
      <c r="K730" s="233"/>
      <c r="L730" s="238"/>
      <c r="M730" s="239"/>
      <c r="N730" s="240"/>
      <c r="O730" s="240"/>
      <c r="P730" s="240"/>
      <c r="Q730" s="240"/>
      <c r="R730" s="240"/>
      <c r="S730" s="240"/>
      <c r="T730" s="241"/>
      <c r="U730" s="14"/>
      <c r="V730" s="14"/>
      <c r="W730" s="14"/>
      <c r="X730" s="14"/>
      <c r="Y730" s="14"/>
      <c r="Z730" s="14"/>
      <c r="AA730" s="14"/>
      <c r="AB730" s="14"/>
      <c r="AC730" s="14"/>
      <c r="AD730" s="14"/>
      <c r="AE730" s="14"/>
      <c r="AT730" s="242" t="s">
        <v>173</v>
      </c>
      <c r="AU730" s="242" t="s">
        <v>162</v>
      </c>
      <c r="AV730" s="14" t="s">
        <v>169</v>
      </c>
      <c r="AW730" s="14" t="s">
        <v>33</v>
      </c>
      <c r="AX730" s="14" t="s">
        <v>72</v>
      </c>
      <c r="AY730" s="242" t="s">
        <v>159</v>
      </c>
    </row>
    <row r="731" s="15" customFormat="1">
      <c r="A731" s="15"/>
      <c r="B731" s="243"/>
      <c r="C731" s="244"/>
      <c r="D731" s="217" t="s">
        <v>173</v>
      </c>
      <c r="E731" s="245" t="s">
        <v>19</v>
      </c>
      <c r="F731" s="246" t="s">
        <v>177</v>
      </c>
      <c r="G731" s="244"/>
      <c r="H731" s="247">
        <v>352</v>
      </c>
      <c r="I731" s="248"/>
      <c r="J731" s="244"/>
      <c r="K731" s="244"/>
      <c r="L731" s="249"/>
      <c r="M731" s="250"/>
      <c r="N731" s="251"/>
      <c r="O731" s="251"/>
      <c r="P731" s="251"/>
      <c r="Q731" s="251"/>
      <c r="R731" s="251"/>
      <c r="S731" s="251"/>
      <c r="T731" s="252"/>
      <c r="U731" s="15"/>
      <c r="V731" s="15"/>
      <c r="W731" s="15"/>
      <c r="X731" s="15"/>
      <c r="Y731" s="15"/>
      <c r="Z731" s="15"/>
      <c r="AA731" s="15"/>
      <c r="AB731" s="15"/>
      <c r="AC731" s="15"/>
      <c r="AD731" s="15"/>
      <c r="AE731" s="15"/>
      <c r="AT731" s="253" t="s">
        <v>173</v>
      </c>
      <c r="AU731" s="253" t="s">
        <v>162</v>
      </c>
      <c r="AV731" s="15" t="s">
        <v>168</v>
      </c>
      <c r="AW731" s="15" t="s">
        <v>33</v>
      </c>
      <c r="AX731" s="15" t="s">
        <v>80</v>
      </c>
      <c r="AY731" s="253" t="s">
        <v>159</v>
      </c>
    </row>
    <row r="732" s="2" customFormat="1" ht="24.15" customHeight="1">
      <c r="A732" s="38"/>
      <c r="B732" s="39"/>
      <c r="C732" s="204" t="s">
        <v>597</v>
      </c>
      <c r="D732" s="204" t="s">
        <v>163</v>
      </c>
      <c r="E732" s="205" t="s">
        <v>598</v>
      </c>
      <c r="F732" s="206" t="s">
        <v>599</v>
      </c>
      <c r="G732" s="207" t="s">
        <v>166</v>
      </c>
      <c r="H732" s="208">
        <v>352</v>
      </c>
      <c r="I732" s="209"/>
      <c r="J732" s="210">
        <f>ROUND(I732*H732,2)</f>
        <v>0</v>
      </c>
      <c r="K732" s="206" t="s">
        <v>167</v>
      </c>
      <c r="L732" s="44"/>
      <c r="M732" s="211" t="s">
        <v>19</v>
      </c>
      <c r="N732" s="212" t="s">
        <v>44</v>
      </c>
      <c r="O732" s="84"/>
      <c r="P732" s="213">
        <f>O732*H732</f>
        <v>0</v>
      </c>
      <c r="Q732" s="213">
        <v>0</v>
      </c>
      <c r="R732" s="213">
        <f>Q732*H732</f>
        <v>0</v>
      </c>
      <c r="S732" s="213">
        <v>0</v>
      </c>
      <c r="T732" s="214">
        <f>S732*H732</f>
        <v>0</v>
      </c>
      <c r="U732" s="38"/>
      <c r="V732" s="38"/>
      <c r="W732" s="38"/>
      <c r="X732" s="38"/>
      <c r="Y732" s="38"/>
      <c r="Z732" s="38"/>
      <c r="AA732" s="38"/>
      <c r="AB732" s="38"/>
      <c r="AC732" s="38"/>
      <c r="AD732" s="38"/>
      <c r="AE732" s="38"/>
      <c r="AR732" s="215" t="s">
        <v>168</v>
      </c>
      <c r="AT732" s="215" t="s">
        <v>163</v>
      </c>
      <c r="AU732" s="215" t="s">
        <v>162</v>
      </c>
      <c r="AY732" s="17" t="s">
        <v>159</v>
      </c>
      <c r="BE732" s="216">
        <f>IF(N732="základní",J732,0)</f>
        <v>0</v>
      </c>
      <c r="BF732" s="216">
        <f>IF(N732="snížená",J732,0)</f>
        <v>0</v>
      </c>
      <c r="BG732" s="216">
        <f>IF(N732="zákl. přenesená",J732,0)</f>
        <v>0</v>
      </c>
      <c r="BH732" s="216">
        <f>IF(N732="sníž. přenesená",J732,0)</f>
        <v>0</v>
      </c>
      <c r="BI732" s="216">
        <f>IF(N732="nulová",J732,0)</f>
        <v>0</v>
      </c>
      <c r="BJ732" s="17" t="s">
        <v>169</v>
      </c>
      <c r="BK732" s="216">
        <f>ROUND(I732*H732,2)</f>
        <v>0</v>
      </c>
      <c r="BL732" s="17" t="s">
        <v>168</v>
      </c>
      <c r="BM732" s="215" t="s">
        <v>600</v>
      </c>
    </row>
    <row r="733" s="2" customFormat="1">
      <c r="A733" s="38"/>
      <c r="B733" s="39"/>
      <c r="C733" s="40"/>
      <c r="D733" s="217" t="s">
        <v>171</v>
      </c>
      <c r="E733" s="40"/>
      <c r="F733" s="218" t="s">
        <v>601</v>
      </c>
      <c r="G733" s="40"/>
      <c r="H733" s="40"/>
      <c r="I733" s="219"/>
      <c r="J733" s="40"/>
      <c r="K733" s="40"/>
      <c r="L733" s="44"/>
      <c r="M733" s="220"/>
      <c r="N733" s="221"/>
      <c r="O733" s="84"/>
      <c r="P733" s="84"/>
      <c r="Q733" s="84"/>
      <c r="R733" s="84"/>
      <c r="S733" s="84"/>
      <c r="T733" s="85"/>
      <c r="U733" s="38"/>
      <c r="V733" s="38"/>
      <c r="W733" s="38"/>
      <c r="X733" s="38"/>
      <c r="Y733" s="38"/>
      <c r="Z733" s="38"/>
      <c r="AA733" s="38"/>
      <c r="AB733" s="38"/>
      <c r="AC733" s="38"/>
      <c r="AD733" s="38"/>
      <c r="AE733" s="38"/>
      <c r="AT733" s="17" t="s">
        <v>171</v>
      </c>
      <c r="AU733" s="17" t="s">
        <v>162</v>
      </c>
    </row>
    <row r="734" s="13" customFormat="1">
      <c r="A734" s="13"/>
      <c r="B734" s="222"/>
      <c r="C734" s="223"/>
      <c r="D734" s="217" t="s">
        <v>173</v>
      </c>
      <c r="E734" s="224" t="s">
        <v>19</v>
      </c>
      <c r="F734" s="225" t="s">
        <v>585</v>
      </c>
      <c r="G734" s="223"/>
      <c r="H734" s="224" t="s">
        <v>19</v>
      </c>
      <c r="I734" s="226"/>
      <c r="J734" s="223"/>
      <c r="K734" s="223"/>
      <c r="L734" s="227"/>
      <c r="M734" s="228"/>
      <c r="N734" s="229"/>
      <c r="O734" s="229"/>
      <c r="P734" s="229"/>
      <c r="Q734" s="229"/>
      <c r="R734" s="229"/>
      <c r="S734" s="229"/>
      <c r="T734" s="230"/>
      <c r="U734" s="13"/>
      <c r="V734" s="13"/>
      <c r="W734" s="13"/>
      <c r="X734" s="13"/>
      <c r="Y734" s="13"/>
      <c r="Z734" s="13"/>
      <c r="AA734" s="13"/>
      <c r="AB734" s="13"/>
      <c r="AC734" s="13"/>
      <c r="AD734" s="13"/>
      <c r="AE734" s="13"/>
      <c r="AT734" s="231" t="s">
        <v>173</v>
      </c>
      <c r="AU734" s="231" t="s">
        <v>162</v>
      </c>
      <c r="AV734" s="13" t="s">
        <v>80</v>
      </c>
      <c r="AW734" s="13" t="s">
        <v>33</v>
      </c>
      <c r="AX734" s="13" t="s">
        <v>72</v>
      </c>
      <c r="AY734" s="231" t="s">
        <v>159</v>
      </c>
    </row>
    <row r="735" s="14" customFormat="1">
      <c r="A735" s="14"/>
      <c r="B735" s="232"/>
      <c r="C735" s="233"/>
      <c r="D735" s="217" t="s">
        <v>173</v>
      </c>
      <c r="E735" s="234" t="s">
        <v>19</v>
      </c>
      <c r="F735" s="235" t="s">
        <v>586</v>
      </c>
      <c r="G735" s="233"/>
      <c r="H735" s="236">
        <v>352</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173</v>
      </c>
      <c r="AU735" s="242" t="s">
        <v>162</v>
      </c>
      <c r="AV735" s="14" t="s">
        <v>169</v>
      </c>
      <c r="AW735" s="14" t="s">
        <v>33</v>
      </c>
      <c r="AX735" s="14" t="s">
        <v>72</v>
      </c>
      <c r="AY735" s="242" t="s">
        <v>159</v>
      </c>
    </row>
    <row r="736" s="15" customFormat="1">
      <c r="A736" s="15"/>
      <c r="B736" s="243"/>
      <c r="C736" s="244"/>
      <c r="D736" s="217" t="s">
        <v>173</v>
      </c>
      <c r="E736" s="245" t="s">
        <v>19</v>
      </c>
      <c r="F736" s="246" t="s">
        <v>177</v>
      </c>
      <c r="G736" s="244"/>
      <c r="H736" s="247">
        <v>352</v>
      </c>
      <c r="I736" s="248"/>
      <c r="J736" s="244"/>
      <c r="K736" s="244"/>
      <c r="L736" s="249"/>
      <c r="M736" s="250"/>
      <c r="N736" s="251"/>
      <c r="O736" s="251"/>
      <c r="P736" s="251"/>
      <c r="Q736" s="251"/>
      <c r="R736" s="251"/>
      <c r="S736" s="251"/>
      <c r="T736" s="252"/>
      <c r="U736" s="15"/>
      <c r="V736" s="15"/>
      <c r="W736" s="15"/>
      <c r="X736" s="15"/>
      <c r="Y736" s="15"/>
      <c r="Z736" s="15"/>
      <c r="AA736" s="15"/>
      <c r="AB736" s="15"/>
      <c r="AC736" s="15"/>
      <c r="AD736" s="15"/>
      <c r="AE736" s="15"/>
      <c r="AT736" s="253" t="s">
        <v>173</v>
      </c>
      <c r="AU736" s="253" t="s">
        <v>162</v>
      </c>
      <c r="AV736" s="15" t="s">
        <v>168</v>
      </c>
      <c r="AW736" s="15" t="s">
        <v>33</v>
      </c>
      <c r="AX736" s="15" t="s">
        <v>80</v>
      </c>
      <c r="AY736" s="253" t="s">
        <v>159</v>
      </c>
    </row>
    <row r="737" s="2" customFormat="1" ht="24.15" customHeight="1">
      <c r="A737" s="38"/>
      <c r="B737" s="39"/>
      <c r="C737" s="204" t="s">
        <v>602</v>
      </c>
      <c r="D737" s="204" t="s">
        <v>163</v>
      </c>
      <c r="E737" s="205" t="s">
        <v>603</v>
      </c>
      <c r="F737" s="206" t="s">
        <v>604</v>
      </c>
      <c r="G737" s="207" t="s">
        <v>166</v>
      </c>
      <c r="H737" s="208">
        <v>21120</v>
      </c>
      <c r="I737" s="209"/>
      <c r="J737" s="210">
        <f>ROUND(I737*H737,2)</f>
        <v>0</v>
      </c>
      <c r="K737" s="206" t="s">
        <v>167</v>
      </c>
      <c r="L737" s="44"/>
      <c r="M737" s="211" t="s">
        <v>19</v>
      </c>
      <c r="N737" s="212" t="s">
        <v>44</v>
      </c>
      <c r="O737" s="84"/>
      <c r="P737" s="213">
        <f>O737*H737</f>
        <v>0</v>
      </c>
      <c r="Q737" s="213">
        <v>0</v>
      </c>
      <c r="R737" s="213">
        <f>Q737*H737</f>
        <v>0</v>
      </c>
      <c r="S737" s="213">
        <v>0</v>
      </c>
      <c r="T737" s="214">
        <f>S737*H737</f>
        <v>0</v>
      </c>
      <c r="U737" s="38"/>
      <c r="V737" s="38"/>
      <c r="W737" s="38"/>
      <c r="X737" s="38"/>
      <c r="Y737" s="38"/>
      <c r="Z737" s="38"/>
      <c r="AA737" s="38"/>
      <c r="AB737" s="38"/>
      <c r="AC737" s="38"/>
      <c r="AD737" s="38"/>
      <c r="AE737" s="38"/>
      <c r="AR737" s="215" t="s">
        <v>168</v>
      </c>
      <c r="AT737" s="215" t="s">
        <v>163</v>
      </c>
      <c r="AU737" s="215" t="s">
        <v>162</v>
      </c>
      <c r="AY737" s="17" t="s">
        <v>159</v>
      </c>
      <c r="BE737" s="216">
        <f>IF(N737="základní",J737,0)</f>
        <v>0</v>
      </c>
      <c r="BF737" s="216">
        <f>IF(N737="snížená",J737,0)</f>
        <v>0</v>
      </c>
      <c r="BG737" s="216">
        <f>IF(N737="zákl. přenesená",J737,0)</f>
        <v>0</v>
      </c>
      <c r="BH737" s="216">
        <f>IF(N737="sníž. přenesená",J737,0)</f>
        <v>0</v>
      </c>
      <c r="BI737" s="216">
        <f>IF(N737="nulová",J737,0)</f>
        <v>0</v>
      </c>
      <c r="BJ737" s="17" t="s">
        <v>169</v>
      </c>
      <c r="BK737" s="216">
        <f>ROUND(I737*H737,2)</f>
        <v>0</v>
      </c>
      <c r="BL737" s="17" t="s">
        <v>168</v>
      </c>
      <c r="BM737" s="215" t="s">
        <v>605</v>
      </c>
    </row>
    <row r="738" s="2" customFormat="1">
      <c r="A738" s="38"/>
      <c r="B738" s="39"/>
      <c r="C738" s="40"/>
      <c r="D738" s="217" t="s">
        <v>171</v>
      </c>
      <c r="E738" s="40"/>
      <c r="F738" s="218" t="s">
        <v>601</v>
      </c>
      <c r="G738" s="40"/>
      <c r="H738" s="40"/>
      <c r="I738" s="219"/>
      <c r="J738" s="40"/>
      <c r="K738" s="40"/>
      <c r="L738" s="44"/>
      <c r="M738" s="220"/>
      <c r="N738" s="221"/>
      <c r="O738" s="84"/>
      <c r="P738" s="84"/>
      <c r="Q738" s="84"/>
      <c r="R738" s="84"/>
      <c r="S738" s="84"/>
      <c r="T738" s="85"/>
      <c r="U738" s="38"/>
      <c r="V738" s="38"/>
      <c r="W738" s="38"/>
      <c r="X738" s="38"/>
      <c r="Y738" s="38"/>
      <c r="Z738" s="38"/>
      <c r="AA738" s="38"/>
      <c r="AB738" s="38"/>
      <c r="AC738" s="38"/>
      <c r="AD738" s="38"/>
      <c r="AE738" s="38"/>
      <c r="AT738" s="17" t="s">
        <v>171</v>
      </c>
      <c r="AU738" s="17" t="s">
        <v>162</v>
      </c>
    </row>
    <row r="739" s="13" customFormat="1">
      <c r="A739" s="13"/>
      <c r="B739" s="222"/>
      <c r="C739" s="223"/>
      <c r="D739" s="217" t="s">
        <v>173</v>
      </c>
      <c r="E739" s="224" t="s">
        <v>19</v>
      </c>
      <c r="F739" s="225" t="s">
        <v>585</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173</v>
      </c>
      <c r="AU739" s="231" t="s">
        <v>162</v>
      </c>
      <c r="AV739" s="13" t="s">
        <v>80</v>
      </c>
      <c r="AW739" s="13" t="s">
        <v>33</v>
      </c>
      <c r="AX739" s="13" t="s">
        <v>72</v>
      </c>
      <c r="AY739" s="231" t="s">
        <v>159</v>
      </c>
    </row>
    <row r="740" s="14" customFormat="1">
      <c r="A740" s="14"/>
      <c r="B740" s="232"/>
      <c r="C740" s="233"/>
      <c r="D740" s="217" t="s">
        <v>173</v>
      </c>
      <c r="E740" s="234" t="s">
        <v>19</v>
      </c>
      <c r="F740" s="235" t="s">
        <v>586</v>
      </c>
      <c r="G740" s="233"/>
      <c r="H740" s="236">
        <v>352</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173</v>
      </c>
      <c r="AU740" s="242" t="s">
        <v>162</v>
      </c>
      <c r="AV740" s="14" t="s">
        <v>169</v>
      </c>
      <c r="AW740" s="14" t="s">
        <v>33</v>
      </c>
      <c r="AX740" s="14" t="s">
        <v>72</v>
      </c>
      <c r="AY740" s="242" t="s">
        <v>159</v>
      </c>
    </row>
    <row r="741" s="15" customFormat="1">
      <c r="A741" s="15"/>
      <c r="B741" s="243"/>
      <c r="C741" s="244"/>
      <c r="D741" s="217" t="s">
        <v>173</v>
      </c>
      <c r="E741" s="245" t="s">
        <v>19</v>
      </c>
      <c r="F741" s="246" t="s">
        <v>177</v>
      </c>
      <c r="G741" s="244"/>
      <c r="H741" s="247">
        <v>352</v>
      </c>
      <c r="I741" s="248"/>
      <c r="J741" s="244"/>
      <c r="K741" s="244"/>
      <c r="L741" s="249"/>
      <c r="M741" s="250"/>
      <c r="N741" s="251"/>
      <c r="O741" s="251"/>
      <c r="P741" s="251"/>
      <c r="Q741" s="251"/>
      <c r="R741" s="251"/>
      <c r="S741" s="251"/>
      <c r="T741" s="252"/>
      <c r="U741" s="15"/>
      <c r="V741" s="15"/>
      <c r="W741" s="15"/>
      <c r="X741" s="15"/>
      <c r="Y741" s="15"/>
      <c r="Z741" s="15"/>
      <c r="AA741" s="15"/>
      <c r="AB741" s="15"/>
      <c r="AC741" s="15"/>
      <c r="AD741" s="15"/>
      <c r="AE741" s="15"/>
      <c r="AT741" s="253" t="s">
        <v>173</v>
      </c>
      <c r="AU741" s="253" t="s">
        <v>162</v>
      </c>
      <c r="AV741" s="15" t="s">
        <v>168</v>
      </c>
      <c r="AW741" s="15" t="s">
        <v>33</v>
      </c>
      <c r="AX741" s="15" t="s">
        <v>80</v>
      </c>
      <c r="AY741" s="253" t="s">
        <v>159</v>
      </c>
    </row>
    <row r="742" s="14" customFormat="1">
      <c r="A742" s="14"/>
      <c r="B742" s="232"/>
      <c r="C742" s="233"/>
      <c r="D742" s="217" t="s">
        <v>173</v>
      </c>
      <c r="E742" s="233"/>
      <c r="F742" s="235" t="s">
        <v>591</v>
      </c>
      <c r="G742" s="233"/>
      <c r="H742" s="236">
        <v>21120</v>
      </c>
      <c r="I742" s="237"/>
      <c r="J742" s="233"/>
      <c r="K742" s="233"/>
      <c r="L742" s="238"/>
      <c r="M742" s="239"/>
      <c r="N742" s="240"/>
      <c r="O742" s="240"/>
      <c r="P742" s="240"/>
      <c r="Q742" s="240"/>
      <c r="R742" s="240"/>
      <c r="S742" s="240"/>
      <c r="T742" s="241"/>
      <c r="U742" s="14"/>
      <c r="V742" s="14"/>
      <c r="W742" s="14"/>
      <c r="X742" s="14"/>
      <c r="Y742" s="14"/>
      <c r="Z742" s="14"/>
      <c r="AA742" s="14"/>
      <c r="AB742" s="14"/>
      <c r="AC742" s="14"/>
      <c r="AD742" s="14"/>
      <c r="AE742" s="14"/>
      <c r="AT742" s="242" t="s">
        <v>173</v>
      </c>
      <c r="AU742" s="242" t="s">
        <v>162</v>
      </c>
      <c r="AV742" s="14" t="s">
        <v>169</v>
      </c>
      <c r="AW742" s="14" t="s">
        <v>4</v>
      </c>
      <c r="AX742" s="14" t="s">
        <v>80</v>
      </c>
      <c r="AY742" s="242" t="s">
        <v>159</v>
      </c>
    </row>
    <row r="743" s="2" customFormat="1" ht="24.15" customHeight="1">
      <c r="A743" s="38"/>
      <c r="B743" s="39"/>
      <c r="C743" s="204" t="s">
        <v>543</v>
      </c>
      <c r="D743" s="204" t="s">
        <v>163</v>
      </c>
      <c r="E743" s="205" t="s">
        <v>606</v>
      </c>
      <c r="F743" s="206" t="s">
        <v>607</v>
      </c>
      <c r="G743" s="207" t="s">
        <v>166</v>
      </c>
      <c r="H743" s="208">
        <v>352</v>
      </c>
      <c r="I743" s="209"/>
      <c r="J743" s="210">
        <f>ROUND(I743*H743,2)</f>
        <v>0</v>
      </c>
      <c r="K743" s="206" t="s">
        <v>167</v>
      </c>
      <c r="L743" s="44"/>
      <c r="M743" s="211" t="s">
        <v>19</v>
      </c>
      <c r="N743" s="212" t="s">
        <v>44</v>
      </c>
      <c r="O743" s="84"/>
      <c r="P743" s="213">
        <f>O743*H743</f>
        <v>0</v>
      </c>
      <c r="Q743" s="213">
        <v>0</v>
      </c>
      <c r="R743" s="213">
        <f>Q743*H743</f>
        <v>0</v>
      </c>
      <c r="S743" s="213">
        <v>0</v>
      </c>
      <c r="T743" s="214">
        <f>S743*H743</f>
        <v>0</v>
      </c>
      <c r="U743" s="38"/>
      <c r="V743" s="38"/>
      <c r="W743" s="38"/>
      <c r="X743" s="38"/>
      <c r="Y743" s="38"/>
      <c r="Z743" s="38"/>
      <c r="AA743" s="38"/>
      <c r="AB743" s="38"/>
      <c r="AC743" s="38"/>
      <c r="AD743" s="38"/>
      <c r="AE743" s="38"/>
      <c r="AR743" s="215" t="s">
        <v>168</v>
      </c>
      <c r="AT743" s="215" t="s">
        <v>163</v>
      </c>
      <c r="AU743" s="215" t="s">
        <v>162</v>
      </c>
      <c r="AY743" s="17" t="s">
        <v>159</v>
      </c>
      <c r="BE743" s="216">
        <f>IF(N743="základní",J743,0)</f>
        <v>0</v>
      </c>
      <c r="BF743" s="216">
        <f>IF(N743="snížená",J743,0)</f>
        <v>0</v>
      </c>
      <c r="BG743" s="216">
        <f>IF(N743="zákl. přenesená",J743,0)</f>
        <v>0</v>
      </c>
      <c r="BH743" s="216">
        <f>IF(N743="sníž. přenesená",J743,0)</f>
        <v>0</v>
      </c>
      <c r="BI743" s="216">
        <f>IF(N743="nulová",J743,0)</f>
        <v>0</v>
      </c>
      <c r="BJ743" s="17" t="s">
        <v>169</v>
      </c>
      <c r="BK743" s="216">
        <f>ROUND(I743*H743,2)</f>
        <v>0</v>
      </c>
      <c r="BL743" s="17" t="s">
        <v>168</v>
      </c>
      <c r="BM743" s="215" t="s">
        <v>608</v>
      </c>
    </row>
    <row r="744" s="13" customFormat="1">
      <c r="A744" s="13"/>
      <c r="B744" s="222"/>
      <c r="C744" s="223"/>
      <c r="D744" s="217" t="s">
        <v>173</v>
      </c>
      <c r="E744" s="224" t="s">
        <v>19</v>
      </c>
      <c r="F744" s="225" t="s">
        <v>585</v>
      </c>
      <c r="G744" s="223"/>
      <c r="H744" s="224" t="s">
        <v>19</v>
      </c>
      <c r="I744" s="226"/>
      <c r="J744" s="223"/>
      <c r="K744" s="223"/>
      <c r="L744" s="227"/>
      <c r="M744" s="228"/>
      <c r="N744" s="229"/>
      <c r="O744" s="229"/>
      <c r="P744" s="229"/>
      <c r="Q744" s="229"/>
      <c r="R744" s="229"/>
      <c r="S744" s="229"/>
      <c r="T744" s="230"/>
      <c r="U744" s="13"/>
      <c r="V744" s="13"/>
      <c r="W744" s="13"/>
      <c r="X744" s="13"/>
      <c r="Y744" s="13"/>
      <c r="Z744" s="13"/>
      <c r="AA744" s="13"/>
      <c r="AB744" s="13"/>
      <c r="AC744" s="13"/>
      <c r="AD744" s="13"/>
      <c r="AE744" s="13"/>
      <c r="AT744" s="231" t="s">
        <v>173</v>
      </c>
      <c r="AU744" s="231" t="s">
        <v>162</v>
      </c>
      <c r="AV744" s="13" t="s">
        <v>80</v>
      </c>
      <c r="AW744" s="13" t="s">
        <v>33</v>
      </c>
      <c r="AX744" s="13" t="s">
        <v>72</v>
      </c>
      <c r="AY744" s="231" t="s">
        <v>159</v>
      </c>
    </row>
    <row r="745" s="14" customFormat="1">
      <c r="A745" s="14"/>
      <c r="B745" s="232"/>
      <c r="C745" s="233"/>
      <c r="D745" s="217" t="s">
        <v>173</v>
      </c>
      <c r="E745" s="234" t="s">
        <v>19</v>
      </c>
      <c r="F745" s="235" t="s">
        <v>586</v>
      </c>
      <c r="G745" s="233"/>
      <c r="H745" s="236">
        <v>352</v>
      </c>
      <c r="I745" s="237"/>
      <c r="J745" s="233"/>
      <c r="K745" s="233"/>
      <c r="L745" s="238"/>
      <c r="M745" s="239"/>
      <c r="N745" s="240"/>
      <c r="O745" s="240"/>
      <c r="P745" s="240"/>
      <c r="Q745" s="240"/>
      <c r="R745" s="240"/>
      <c r="S745" s="240"/>
      <c r="T745" s="241"/>
      <c r="U745" s="14"/>
      <c r="V745" s="14"/>
      <c r="W745" s="14"/>
      <c r="X745" s="14"/>
      <c r="Y745" s="14"/>
      <c r="Z745" s="14"/>
      <c r="AA745" s="14"/>
      <c r="AB745" s="14"/>
      <c r="AC745" s="14"/>
      <c r="AD745" s="14"/>
      <c r="AE745" s="14"/>
      <c r="AT745" s="242" t="s">
        <v>173</v>
      </c>
      <c r="AU745" s="242" t="s">
        <v>162</v>
      </c>
      <c r="AV745" s="14" t="s">
        <v>169</v>
      </c>
      <c r="AW745" s="14" t="s">
        <v>33</v>
      </c>
      <c r="AX745" s="14" t="s">
        <v>72</v>
      </c>
      <c r="AY745" s="242" t="s">
        <v>159</v>
      </c>
    </row>
    <row r="746" s="15" customFormat="1">
      <c r="A746" s="15"/>
      <c r="B746" s="243"/>
      <c r="C746" s="244"/>
      <c r="D746" s="217" t="s">
        <v>173</v>
      </c>
      <c r="E746" s="245" t="s">
        <v>19</v>
      </c>
      <c r="F746" s="246" t="s">
        <v>177</v>
      </c>
      <c r="G746" s="244"/>
      <c r="H746" s="247">
        <v>352</v>
      </c>
      <c r="I746" s="248"/>
      <c r="J746" s="244"/>
      <c r="K746" s="244"/>
      <c r="L746" s="249"/>
      <c r="M746" s="250"/>
      <c r="N746" s="251"/>
      <c r="O746" s="251"/>
      <c r="P746" s="251"/>
      <c r="Q746" s="251"/>
      <c r="R746" s="251"/>
      <c r="S746" s="251"/>
      <c r="T746" s="252"/>
      <c r="U746" s="15"/>
      <c r="V746" s="15"/>
      <c r="W746" s="15"/>
      <c r="X746" s="15"/>
      <c r="Y746" s="15"/>
      <c r="Z746" s="15"/>
      <c r="AA746" s="15"/>
      <c r="AB746" s="15"/>
      <c r="AC746" s="15"/>
      <c r="AD746" s="15"/>
      <c r="AE746" s="15"/>
      <c r="AT746" s="253" t="s">
        <v>173</v>
      </c>
      <c r="AU746" s="253" t="s">
        <v>162</v>
      </c>
      <c r="AV746" s="15" t="s">
        <v>168</v>
      </c>
      <c r="AW746" s="15" t="s">
        <v>33</v>
      </c>
      <c r="AX746" s="15" t="s">
        <v>80</v>
      </c>
      <c r="AY746" s="253" t="s">
        <v>159</v>
      </c>
    </row>
    <row r="747" s="2" customFormat="1" ht="24.15" customHeight="1">
      <c r="A747" s="38"/>
      <c r="B747" s="39"/>
      <c r="C747" s="204" t="s">
        <v>609</v>
      </c>
      <c r="D747" s="204" t="s">
        <v>163</v>
      </c>
      <c r="E747" s="205" t="s">
        <v>610</v>
      </c>
      <c r="F747" s="206" t="s">
        <v>611</v>
      </c>
      <c r="G747" s="207" t="s">
        <v>278</v>
      </c>
      <c r="H747" s="208">
        <v>6</v>
      </c>
      <c r="I747" s="209"/>
      <c r="J747" s="210">
        <f>ROUND(I747*H747,2)</f>
        <v>0</v>
      </c>
      <c r="K747" s="206" t="s">
        <v>167</v>
      </c>
      <c r="L747" s="44"/>
      <c r="M747" s="211" t="s">
        <v>19</v>
      </c>
      <c r="N747" s="212" t="s">
        <v>44</v>
      </c>
      <c r="O747" s="84"/>
      <c r="P747" s="213">
        <f>O747*H747</f>
        <v>0</v>
      </c>
      <c r="Q747" s="213">
        <v>0</v>
      </c>
      <c r="R747" s="213">
        <f>Q747*H747</f>
        <v>0</v>
      </c>
      <c r="S747" s="213">
        <v>0</v>
      </c>
      <c r="T747" s="214">
        <f>S747*H747</f>
        <v>0</v>
      </c>
      <c r="U747" s="38"/>
      <c r="V747" s="38"/>
      <c r="W747" s="38"/>
      <c r="X747" s="38"/>
      <c r="Y747" s="38"/>
      <c r="Z747" s="38"/>
      <c r="AA747" s="38"/>
      <c r="AB747" s="38"/>
      <c r="AC747" s="38"/>
      <c r="AD747" s="38"/>
      <c r="AE747" s="38"/>
      <c r="AR747" s="215" t="s">
        <v>168</v>
      </c>
      <c r="AT747" s="215" t="s">
        <v>163</v>
      </c>
      <c r="AU747" s="215" t="s">
        <v>162</v>
      </c>
      <c r="AY747" s="17" t="s">
        <v>159</v>
      </c>
      <c r="BE747" s="216">
        <f>IF(N747="základní",J747,0)</f>
        <v>0</v>
      </c>
      <c r="BF747" s="216">
        <f>IF(N747="snížená",J747,0)</f>
        <v>0</v>
      </c>
      <c r="BG747" s="216">
        <f>IF(N747="zákl. přenesená",J747,0)</f>
        <v>0</v>
      </c>
      <c r="BH747" s="216">
        <f>IF(N747="sníž. přenesená",J747,0)</f>
        <v>0</v>
      </c>
      <c r="BI747" s="216">
        <f>IF(N747="nulová",J747,0)</f>
        <v>0</v>
      </c>
      <c r="BJ747" s="17" t="s">
        <v>169</v>
      </c>
      <c r="BK747" s="216">
        <f>ROUND(I747*H747,2)</f>
        <v>0</v>
      </c>
      <c r="BL747" s="17" t="s">
        <v>168</v>
      </c>
      <c r="BM747" s="215" t="s">
        <v>612</v>
      </c>
    </row>
    <row r="748" s="2" customFormat="1">
      <c r="A748" s="38"/>
      <c r="B748" s="39"/>
      <c r="C748" s="40"/>
      <c r="D748" s="217" t="s">
        <v>171</v>
      </c>
      <c r="E748" s="40"/>
      <c r="F748" s="218" t="s">
        <v>613</v>
      </c>
      <c r="G748" s="40"/>
      <c r="H748" s="40"/>
      <c r="I748" s="219"/>
      <c r="J748" s="40"/>
      <c r="K748" s="40"/>
      <c r="L748" s="44"/>
      <c r="M748" s="220"/>
      <c r="N748" s="221"/>
      <c r="O748" s="84"/>
      <c r="P748" s="84"/>
      <c r="Q748" s="84"/>
      <c r="R748" s="84"/>
      <c r="S748" s="84"/>
      <c r="T748" s="85"/>
      <c r="U748" s="38"/>
      <c r="V748" s="38"/>
      <c r="W748" s="38"/>
      <c r="X748" s="38"/>
      <c r="Y748" s="38"/>
      <c r="Z748" s="38"/>
      <c r="AA748" s="38"/>
      <c r="AB748" s="38"/>
      <c r="AC748" s="38"/>
      <c r="AD748" s="38"/>
      <c r="AE748" s="38"/>
      <c r="AT748" s="17" t="s">
        <v>171</v>
      </c>
      <c r="AU748" s="17" t="s">
        <v>162</v>
      </c>
    </row>
    <row r="749" s="13" customFormat="1">
      <c r="A749" s="13"/>
      <c r="B749" s="222"/>
      <c r="C749" s="223"/>
      <c r="D749" s="217" t="s">
        <v>173</v>
      </c>
      <c r="E749" s="224" t="s">
        <v>19</v>
      </c>
      <c r="F749" s="225" t="s">
        <v>614</v>
      </c>
      <c r="G749" s="223"/>
      <c r="H749" s="224" t="s">
        <v>19</v>
      </c>
      <c r="I749" s="226"/>
      <c r="J749" s="223"/>
      <c r="K749" s="223"/>
      <c r="L749" s="227"/>
      <c r="M749" s="228"/>
      <c r="N749" s="229"/>
      <c r="O749" s="229"/>
      <c r="P749" s="229"/>
      <c r="Q749" s="229"/>
      <c r="R749" s="229"/>
      <c r="S749" s="229"/>
      <c r="T749" s="230"/>
      <c r="U749" s="13"/>
      <c r="V749" s="13"/>
      <c r="W749" s="13"/>
      <c r="X749" s="13"/>
      <c r="Y749" s="13"/>
      <c r="Z749" s="13"/>
      <c r="AA749" s="13"/>
      <c r="AB749" s="13"/>
      <c r="AC749" s="13"/>
      <c r="AD749" s="13"/>
      <c r="AE749" s="13"/>
      <c r="AT749" s="231" t="s">
        <v>173</v>
      </c>
      <c r="AU749" s="231" t="s">
        <v>162</v>
      </c>
      <c r="AV749" s="13" t="s">
        <v>80</v>
      </c>
      <c r="AW749" s="13" t="s">
        <v>33</v>
      </c>
      <c r="AX749" s="13" t="s">
        <v>72</v>
      </c>
      <c r="AY749" s="231" t="s">
        <v>159</v>
      </c>
    </row>
    <row r="750" s="14" customFormat="1">
      <c r="A750" s="14"/>
      <c r="B750" s="232"/>
      <c r="C750" s="233"/>
      <c r="D750" s="217" t="s">
        <v>173</v>
      </c>
      <c r="E750" s="234" t="s">
        <v>19</v>
      </c>
      <c r="F750" s="235" t="s">
        <v>615</v>
      </c>
      <c r="G750" s="233"/>
      <c r="H750" s="236">
        <v>6</v>
      </c>
      <c r="I750" s="237"/>
      <c r="J750" s="233"/>
      <c r="K750" s="233"/>
      <c r="L750" s="238"/>
      <c r="M750" s="239"/>
      <c r="N750" s="240"/>
      <c r="O750" s="240"/>
      <c r="P750" s="240"/>
      <c r="Q750" s="240"/>
      <c r="R750" s="240"/>
      <c r="S750" s="240"/>
      <c r="T750" s="241"/>
      <c r="U750" s="14"/>
      <c r="V750" s="14"/>
      <c r="W750" s="14"/>
      <c r="X750" s="14"/>
      <c r="Y750" s="14"/>
      <c r="Z750" s="14"/>
      <c r="AA750" s="14"/>
      <c r="AB750" s="14"/>
      <c r="AC750" s="14"/>
      <c r="AD750" s="14"/>
      <c r="AE750" s="14"/>
      <c r="AT750" s="242" t="s">
        <v>173</v>
      </c>
      <c r="AU750" s="242" t="s">
        <v>162</v>
      </c>
      <c r="AV750" s="14" t="s">
        <v>169</v>
      </c>
      <c r="AW750" s="14" t="s">
        <v>33</v>
      </c>
      <c r="AX750" s="14" t="s">
        <v>80</v>
      </c>
      <c r="AY750" s="242" t="s">
        <v>159</v>
      </c>
    </row>
    <row r="751" s="2" customFormat="1" ht="24.15" customHeight="1">
      <c r="A751" s="38"/>
      <c r="B751" s="39"/>
      <c r="C751" s="204" t="s">
        <v>565</v>
      </c>
      <c r="D751" s="204" t="s">
        <v>163</v>
      </c>
      <c r="E751" s="205" t="s">
        <v>616</v>
      </c>
      <c r="F751" s="206" t="s">
        <v>617</v>
      </c>
      <c r="G751" s="207" t="s">
        <v>278</v>
      </c>
      <c r="H751" s="208">
        <v>12</v>
      </c>
      <c r="I751" s="209"/>
      <c r="J751" s="210">
        <f>ROUND(I751*H751,2)</f>
        <v>0</v>
      </c>
      <c r="K751" s="206" t="s">
        <v>167</v>
      </c>
      <c r="L751" s="44"/>
      <c r="M751" s="211" t="s">
        <v>19</v>
      </c>
      <c r="N751" s="212" t="s">
        <v>44</v>
      </c>
      <c r="O751" s="84"/>
      <c r="P751" s="213">
        <f>O751*H751</f>
        <v>0</v>
      </c>
      <c r="Q751" s="213">
        <v>0</v>
      </c>
      <c r="R751" s="213">
        <f>Q751*H751</f>
        <v>0</v>
      </c>
      <c r="S751" s="213">
        <v>0</v>
      </c>
      <c r="T751" s="214">
        <f>S751*H751</f>
        <v>0</v>
      </c>
      <c r="U751" s="38"/>
      <c r="V751" s="38"/>
      <c r="W751" s="38"/>
      <c r="X751" s="38"/>
      <c r="Y751" s="38"/>
      <c r="Z751" s="38"/>
      <c r="AA751" s="38"/>
      <c r="AB751" s="38"/>
      <c r="AC751" s="38"/>
      <c r="AD751" s="38"/>
      <c r="AE751" s="38"/>
      <c r="AR751" s="215" t="s">
        <v>168</v>
      </c>
      <c r="AT751" s="215" t="s">
        <v>163</v>
      </c>
      <c r="AU751" s="215" t="s">
        <v>162</v>
      </c>
      <c r="AY751" s="17" t="s">
        <v>159</v>
      </c>
      <c r="BE751" s="216">
        <f>IF(N751="základní",J751,0)</f>
        <v>0</v>
      </c>
      <c r="BF751" s="216">
        <f>IF(N751="snížená",J751,0)</f>
        <v>0</v>
      </c>
      <c r="BG751" s="216">
        <f>IF(N751="zákl. přenesená",J751,0)</f>
        <v>0</v>
      </c>
      <c r="BH751" s="216">
        <f>IF(N751="sníž. přenesená",J751,0)</f>
        <v>0</v>
      </c>
      <c r="BI751" s="216">
        <f>IF(N751="nulová",J751,0)</f>
        <v>0</v>
      </c>
      <c r="BJ751" s="17" t="s">
        <v>169</v>
      </c>
      <c r="BK751" s="216">
        <f>ROUND(I751*H751,2)</f>
        <v>0</v>
      </c>
      <c r="BL751" s="17" t="s">
        <v>168</v>
      </c>
      <c r="BM751" s="215" t="s">
        <v>618</v>
      </c>
    </row>
    <row r="752" s="2" customFormat="1">
      <c r="A752" s="38"/>
      <c r="B752" s="39"/>
      <c r="C752" s="40"/>
      <c r="D752" s="217" t="s">
        <v>171</v>
      </c>
      <c r="E752" s="40"/>
      <c r="F752" s="218" t="s">
        <v>613</v>
      </c>
      <c r="G752" s="40"/>
      <c r="H752" s="40"/>
      <c r="I752" s="219"/>
      <c r="J752" s="40"/>
      <c r="K752" s="40"/>
      <c r="L752" s="44"/>
      <c r="M752" s="220"/>
      <c r="N752" s="221"/>
      <c r="O752" s="84"/>
      <c r="P752" s="84"/>
      <c r="Q752" s="84"/>
      <c r="R752" s="84"/>
      <c r="S752" s="84"/>
      <c r="T752" s="85"/>
      <c r="U752" s="38"/>
      <c r="V752" s="38"/>
      <c r="W752" s="38"/>
      <c r="X752" s="38"/>
      <c r="Y752" s="38"/>
      <c r="Z752" s="38"/>
      <c r="AA752" s="38"/>
      <c r="AB752" s="38"/>
      <c r="AC752" s="38"/>
      <c r="AD752" s="38"/>
      <c r="AE752" s="38"/>
      <c r="AT752" s="17" t="s">
        <v>171</v>
      </c>
      <c r="AU752" s="17" t="s">
        <v>162</v>
      </c>
    </row>
    <row r="753" s="13" customFormat="1">
      <c r="A753" s="13"/>
      <c r="B753" s="222"/>
      <c r="C753" s="223"/>
      <c r="D753" s="217" t="s">
        <v>173</v>
      </c>
      <c r="E753" s="224" t="s">
        <v>19</v>
      </c>
      <c r="F753" s="225" t="s">
        <v>614</v>
      </c>
      <c r="G753" s="223"/>
      <c r="H753" s="224" t="s">
        <v>19</v>
      </c>
      <c r="I753" s="226"/>
      <c r="J753" s="223"/>
      <c r="K753" s="223"/>
      <c r="L753" s="227"/>
      <c r="M753" s="228"/>
      <c r="N753" s="229"/>
      <c r="O753" s="229"/>
      <c r="P753" s="229"/>
      <c r="Q753" s="229"/>
      <c r="R753" s="229"/>
      <c r="S753" s="229"/>
      <c r="T753" s="230"/>
      <c r="U753" s="13"/>
      <c r="V753" s="13"/>
      <c r="W753" s="13"/>
      <c r="X753" s="13"/>
      <c r="Y753" s="13"/>
      <c r="Z753" s="13"/>
      <c r="AA753" s="13"/>
      <c r="AB753" s="13"/>
      <c r="AC753" s="13"/>
      <c r="AD753" s="13"/>
      <c r="AE753" s="13"/>
      <c r="AT753" s="231" t="s">
        <v>173</v>
      </c>
      <c r="AU753" s="231" t="s">
        <v>162</v>
      </c>
      <c r="AV753" s="13" t="s">
        <v>80</v>
      </c>
      <c r="AW753" s="13" t="s">
        <v>33</v>
      </c>
      <c r="AX753" s="13" t="s">
        <v>72</v>
      </c>
      <c r="AY753" s="231" t="s">
        <v>159</v>
      </c>
    </row>
    <row r="754" s="14" customFormat="1">
      <c r="A754" s="14"/>
      <c r="B754" s="232"/>
      <c r="C754" s="233"/>
      <c r="D754" s="217" t="s">
        <v>173</v>
      </c>
      <c r="E754" s="234" t="s">
        <v>19</v>
      </c>
      <c r="F754" s="235" t="s">
        <v>615</v>
      </c>
      <c r="G754" s="233"/>
      <c r="H754" s="236">
        <v>6</v>
      </c>
      <c r="I754" s="237"/>
      <c r="J754" s="233"/>
      <c r="K754" s="233"/>
      <c r="L754" s="238"/>
      <c r="M754" s="239"/>
      <c r="N754" s="240"/>
      <c r="O754" s="240"/>
      <c r="P754" s="240"/>
      <c r="Q754" s="240"/>
      <c r="R754" s="240"/>
      <c r="S754" s="240"/>
      <c r="T754" s="241"/>
      <c r="U754" s="14"/>
      <c r="V754" s="14"/>
      <c r="W754" s="14"/>
      <c r="X754" s="14"/>
      <c r="Y754" s="14"/>
      <c r="Z754" s="14"/>
      <c r="AA754" s="14"/>
      <c r="AB754" s="14"/>
      <c r="AC754" s="14"/>
      <c r="AD754" s="14"/>
      <c r="AE754" s="14"/>
      <c r="AT754" s="242" t="s">
        <v>173</v>
      </c>
      <c r="AU754" s="242" t="s">
        <v>162</v>
      </c>
      <c r="AV754" s="14" t="s">
        <v>169</v>
      </c>
      <c r="AW754" s="14" t="s">
        <v>33</v>
      </c>
      <c r="AX754" s="14" t="s">
        <v>80</v>
      </c>
      <c r="AY754" s="242" t="s">
        <v>159</v>
      </c>
    </row>
    <row r="755" s="14" customFormat="1">
      <c r="A755" s="14"/>
      <c r="B755" s="232"/>
      <c r="C755" s="233"/>
      <c r="D755" s="217" t="s">
        <v>173</v>
      </c>
      <c r="E755" s="233"/>
      <c r="F755" s="235" t="s">
        <v>619</v>
      </c>
      <c r="G755" s="233"/>
      <c r="H755" s="236">
        <v>12</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173</v>
      </c>
      <c r="AU755" s="242" t="s">
        <v>162</v>
      </c>
      <c r="AV755" s="14" t="s">
        <v>169</v>
      </c>
      <c r="AW755" s="14" t="s">
        <v>4</v>
      </c>
      <c r="AX755" s="14" t="s">
        <v>80</v>
      </c>
      <c r="AY755" s="242" t="s">
        <v>159</v>
      </c>
    </row>
    <row r="756" s="2" customFormat="1" ht="24.15" customHeight="1">
      <c r="A756" s="38"/>
      <c r="B756" s="39"/>
      <c r="C756" s="204" t="s">
        <v>620</v>
      </c>
      <c r="D756" s="204" t="s">
        <v>163</v>
      </c>
      <c r="E756" s="205" t="s">
        <v>621</v>
      </c>
      <c r="F756" s="206" t="s">
        <v>622</v>
      </c>
      <c r="G756" s="207" t="s">
        <v>278</v>
      </c>
      <c r="H756" s="208">
        <v>6</v>
      </c>
      <c r="I756" s="209"/>
      <c r="J756" s="210">
        <f>ROUND(I756*H756,2)</f>
        <v>0</v>
      </c>
      <c r="K756" s="206" t="s">
        <v>167</v>
      </c>
      <c r="L756" s="44"/>
      <c r="M756" s="211" t="s">
        <v>19</v>
      </c>
      <c r="N756" s="212" t="s">
        <v>44</v>
      </c>
      <c r="O756" s="84"/>
      <c r="P756" s="213">
        <f>O756*H756</f>
        <v>0</v>
      </c>
      <c r="Q756" s="213">
        <v>0</v>
      </c>
      <c r="R756" s="213">
        <f>Q756*H756</f>
        <v>0</v>
      </c>
      <c r="S756" s="213">
        <v>0</v>
      </c>
      <c r="T756" s="214">
        <f>S756*H756</f>
        <v>0</v>
      </c>
      <c r="U756" s="38"/>
      <c r="V756" s="38"/>
      <c r="W756" s="38"/>
      <c r="X756" s="38"/>
      <c r="Y756" s="38"/>
      <c r="Z756" s="38"/>
      <c r="AA756" s="38"/>
      <c r="AB756" s="38"/>
      <c r="AC756" s="38"/>
      <c r="AD756" s="38"/>
      <c r="AE756" s="38"/>
      <c r="AR756" s="215" t="s">
        <v>168</v>
      </c>
      <c r="AT756" s="215" t="s">
        <v>163</v>
      </c>
      <c r="AU756" s="215" t="s">
        <v>162</v>
      </c>
      <c r="AY756" s="17" t="s">
        <v>159</v>
      </c>
      <c r="BE756" s="216">
        <f>IF(N756="základní",J756,0)</f>
        <v>0</v>
      </c>
      <c r="BF756" s="216">
        <f>IF(N756="snížená",J756,0)</f>
        <v>0</v>
      </c>
      <c r="BG756" s="216">
        <f>IF(N756="zákl. přenesená",J756,0)</f>
        <v>0</v>
      </c>
      <c r="BH756" s="216">
        <f>IF(N756="sníž. přenesená",J756,0)</f>
        <v>0</v>
      </c>
      <c r="BI756" s="216">
        <f>IF(N756="nulová",J756,0)</f>
        <v>0</v>
      </c>
      <c r="BJ756" s="17" t="s">
        <v>169</v>
      </c>
      <c r="BK756" s="216">
        <f>ROUND(I756*H756,2)</f>
        <v>0</v>
      </c>
      <c r="BL756" s="17" t="s">
        <v>168</v>
      </c>
      <c r="BM756" s="215" t="s">
        <v>623</v>
      </c>
    </row>
    <row r="757" s="2" customFormat="1">
      <c r="A757" s="38"/>
      <c r="B757" s="39"/>
      <c r="C757" s="40"/>
      <c r="D757" s="217" t="s">
        <v>171</v>
      </c>
      <c r="E757" s="40"/>
      <c r="F757" s="218" t="s">
        <v>624</v>
      </c>
      <c r="G757" s="40"/>
      <c r="H757" s="40"/>
      <c r="I757" s="219"/>
      <c r="J757" s="40"/>
      <c r="K757" s="40"/>
      <c r="L757" s="44"/>
      <c r="M757" s="220"/>
      <c r="N757" s="221"/>
      <c r="O757" s="84"/>
      <c r="P757" s="84"/>
      <c r="Q757" s="84"/>
      <c r="R757" s="84"/>
      <c r="S757" s="84"/>
      <c r="T757" s="85"/>
      <c r="U757" s="38"/>
      <c r="V757" s="38"/>
      <c r="W757" s="38"/>
      <c r="X757" s="38"/>
      <c r="Y757" s="38"/>
      <c r="Z757" s="38"/>
      <c r="AA757" s="38"/>
      <c r="AB757" s="38"/>
      <c r="AC757" s="38"/>
      <c r="AD757" s="38"/>
      <c r="AE757" s="38"/>
      <c r="AT757" s="17" t="s">
        <v>171</v>
      </c>
      <c r="AU757" s="17" t="s">
        <v>162</v>
      </c>
    </row>
    <row r="758" s="13" customFormat="1">
      <c r="A758" s="13"/>
      <c r="B758" s="222"/>
      <c r="C758" s="223"/>
      <c r="D758" s="217" t="s">
        <v>173</v>
      </c>
      <c r="E758" s="224" t="s">
        <v>19</v>
      </c>
      <c r="F758" s="225" t="s">
        <v>614</v>
      </c>
      <c r="G758" s="223"/>
      <c r="H758" s="224" t="s">
        <v>19</v>
      </c>
      <c r="I758" s="226"/>
      <c r="J758" s="223"/>
      <c r="K758" s="223"/>
      <c r="L758" s="227"/>
      <c r="M758" s="228"/>
      <c r="N758" s="229"/>
      <c r="O758" s="229"/>
      <c r="P758" s="229"/>
      <c r="Q758" s="229"/>
      <c r="R758" s="229"/>
      <c r="S758" s="229"/>
      <c r="T758" s="230"/>
      <c r="U758" s="13"/>
      <c r="V758" s="13"/>
      <c r="W758" s="13"/>
      <c r="X758" s="13"/>
      <c r="Y758" s="13"/>
      <c r="Z758" s="13"/>
      <c r="AA758" s="13"/>
      <c r="AB758" s="13"/>
      <c r="AC758" s="13"/>
      <c r="AD758" s="13"/>
      <c r="AE758" s="13"/>
      <c r="AT758" s="231" t="s">
        <v>173</v>
      </c>
      <c r="AU758" s="231" t="s">
        <v>162</v>
      </c>
      <c r="AV758" s="13" t="s">
        <v>80</v>
      </c>
      <c r="AW758" s="13" t="s">
        <v>33</v>
      </c>
      <c r="AX758" s="13" t="s">
        <v>72</v>
      </c>
      <c r="AY758" s="231" t="s">
        <v>159</v>
      </c>
    </row>
    <row r="759" s="14" customFormat="1">
      <c r="A759" s="14"/>
      <c r="B759" s="232"/>
      <c r="C759" s="233"/>
      <c r="D759" s="217" t="s">
        <v>173</v>
      </c>
      <c r="E759" s="234" t="s">
        <v>19</v>
      </c>
      <c r="F759" s="235" t="s">
        <v>615</v>
      </c>
      <c r="G759" s="233"/>
      <c r="H759" s="236">
        <v>6</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173</v>
      </c>
      <c r="AU759" s="242" t="s">
        <v>162</v>
      </c>
      <c r="AV759" s="14" t="s">
        <v>169</v>
      </c>
      <c r="AW759" s="14" t="s">
        <v>33</v>
      </c>
      <c r="AX759" s="14" t="s">
        <v>80</v>
      </c>
      <c r="AY759" s="242" t="s">
        <v>159</v>
      </c>
    </row>
    <row r="760" s="12" customFormat="1" ht="25.92" customHeight="1">
      <c r="A760" s="12"/>
      <c r="B760" s="188"/>
      <c r="C760" s="189"/>
      <c r="D760" s="190" t="s">
        <v>71</v>
      </c>
      <c r="E760" s="191" t="s">
        <v>625</v>
      </c>
      <c r="F760" s="191" t="s">
        <v>626</v>
      </c>
      <c r="G760" s="189"/>
      <c r="H760" s="189"/>
      <c r="I760" s="192"/>
      <c r="J760" s="193">
        <f>BK760</f>
        <v>0</v>
      </c>
      <c r="K760" s="189"/>
      <c r="L760" s="194"/>
      <c r="M760" s="195"/>
      <c r="N760" s="196"/>
      <c r="O760" s="196"/>
      <c r="P760" s="197">
        <f>P761+P767+P794+P805+P853+P891+P903</f>
        <v>0</v>
      </c>
      <c r="Q760" s="196"/>
      <c r="R760" s="197">
        <f>R761+R767+R794+R805+R853+R891+R903</f>
        <v>2.3844169800000001</v>
      </c>
      <c r="S760" s="196"/>
      <c r="T760" s="198">
        <f>T761+T767+T794+T805+T853+T891+T903</f>
        <v>0.22315199999999999</v>
      </c>
      <c r="U760" s="12"/>
      <c r="V760" s="12"/>
      <c r="W760" s="12"/>
      <c r="X760" s="12"/>
      <c r="Y760" s="12"/>
      <c r="Z760" s="12"/>
      <c r="AA760" s="12"/>
      <c r="AB760" s="12"/>
      <c r="AC760" s="12"/>
      <c r="AD760" s="12"/>
      <c r="AE760" s="12"/>
      <c r="AR760" s="199" t="s">
        <v>169</v>
      </c>
      <c r="AT760" s="200" t="s">
        <v>71</v>
      </c>
      <c r="AU760" s="200" t="s">
        <v>72</v>
      </c>
      <c r="AY760" s="199" t="s">
        <v>159</v>
      </c>
      <c r="BK760" s="201">
        <f>BK761+BK767+BK794+BK805+BK853+BK891+BK903</f>
        <v>0</v>
      </c>
    </row>
    <row r="761" s="12" customFormat="1" ht="22.8" customHeight="1">
      <c r="A761" s="12"/>
      <c r="B761" s="188"/>
      <c r="C761" s="189"/>
      <c r="D761" s="190" t="s">
        <v>71</v>
      </c>
      <c r="E761" s="202" t="s">
        <v>627</v>
      </c>
      <c r="F761" s="202" t="s">
        <v>628</v>
      </c>
      <c r="G761" s="189"/>
      <c r="H761" s="189"/>
      <c r="I761" s="192"/>
      <c r="J761" s="203">
        <f>BK761</f>
        <v>0</v>
      </c>
      <c r="K761" s="189"/>
      <c r="L761" s="194"/>
      <c r="M761" s="195"/>
      <c r="N761" s="196"/>
      <c r="O761" s="196"/>
      <c r="P761" s="197">
        <f>SUM(P762:P766)</f>
        <v>0</v>
      </c>
      <c r="Q761" s="196"/>
      <c r="R761" s="197">
        <f>SUM(R762:R766)</f>
        <v>0.0017700000000000001</v>
      </c>
      <c r="S761" s="196"/>
      <c r="T761" s="198">
        <f>SUM(T762:T766)</f>
        <v>0</v>
      </c>
      <c r="U761" s="12"/>
      <c r="V761" s="12"/>
      <c r="W761" s="12"/>
      <c r="X761" s="12"/>
      <c r="Y761" s="12"/>
      <c r="Z761" s="12"/>
      <c r="AA761" s="12"/>
      <c r="AB761" s="12"/>
      <c r="AC761" s="12"/>
      <c r="AD761" s="12"/>
      <c r="AE761" s="12"/>
      <c r="AR761" s="199" t="s">
        <v>169</v>
      </c>
      <c r="AT761" s="200" t="s">
        <v>71</v>
      </c>
      <c r="AU761" s="200" t="s">
        <v>80</v>
      </c>
      <c r="AY761" s="199" t="s">
        <v>159</v>
      </c>
      <c r="BK761" s="201">
        <f>SUM(BK762:BK766)</f>
        <v>0</v>
      </c>
    </row>
    <row r="762" s="2" customFormat="1" ht="37.8" customHeight="1">
      <c r="A762" s="38"/>
      <c r="B762" s="39"/>
      <c r="C762" s="204" t="s">
        <v>629</v>
      </c>
      <c r="D762" s="204" t="s">
        <v>163</v>
      </c>
      <c r="E762" s="205" t="s">
        <v>630</v>
      </c>
      <c r="F762" s="206" t="s">
        <v>631</v>
      </c>
      <c r="G762" s="207" t="s">
        <v>166</v>
      </c>
      <c r="H762" s="208">
        <v>3</v>
      </c>
      <c r="I762" s="209"/>
      <c r="J762" s="210">
        <f>ROUND(I762*H762,2)</f>
        <v>0</v>
      </c>
      <c r="K762" s="206" t="s">
        <v>167</v>
      </c>
      <c r="L762" s="44"/>
      <c r="M762" s="211" t="s">
        <v>19</v>
      </c>
      <c r="N762" s="212" t="s">
        <v>44</v>
      </c>
      <c r="O762" s="84"/>
      <c r="P762" s="213">
        <f>O762*H762</f>
        <v>0</v>
      </c>
      <c r="Q762" s="213">
        <v>0.00059000000000000003</v>
      </c>
      <c r="R762" s="213">
        <f>Q762*H762</f>
        <v>0.0017700000000000001</v>
      </c>
      <c r="S762" s="213">
        <v>0</v>
      </c>
      <c r="T762" s="214">
        <f>S762*H762</f>
        <v>0</v>
      </c>
      <c r="U762" s="38"/>
      <c r="V762" s="38"/>
      <c r="W762" s="38"/>
      <c r="X762" s="38"/>
      <c r="Y762" s="38"/>
      <c r="Z762" s="38"/>
      <c r="AA762" s="38"/>
      <c r="AB762" s="38"/>
      <c r="AC762" s="38"/>
      <c r="AD762" s="38"/>
      <c r="AE762" s="38"/>
      <c r="AR762" s="215" t="s">
        <v>301</v>
      </c>
      <c r="AT762" s="215" t="s">
        <v>163</v>
      </c>
      <c r="AU762" s="215" t="s">
        <v>169</v>
      </c>
      <c r="AY762" s="17" t="s">
        <v>159</v>
      </c>
      <c r="BE762" s="216">
        <f>IF(N762="základní",J762,0)</f>
        <v>0</v>
      </c>
      <c r="BF762" s="216">
        <f>IF(N762="snížená",J762,0)</f>
        <v>0</v>
      </c>
      <c r="BG762" s="216">
        <f>IF(N762="zákl. přenesená",J762,0)</f>
        <v>0</v>
      </c>
      <c r="BH762" s="216">
        <f>IF(N762="sníž. přenesená",J762,0)</f>
        <v>0</v>
      </c>
      <c r="BI762" s="216">
        <f>IF(N762="nulová",J762,0)</f>
        <v>0</v>
      </c>
      <c r="BJ762" s="17" t="s">
        <v>169</v>
      </c>
      <c r="BK762" s="216">
        <f>ROUND(I762*H762,2)</f>
        <v>0</v>
      </c>
      <c r="BL762" s="17" t="s">
        <v>301</v>
      </c>
      <c r="BM762" s="215" t="s">
        <v>632</v>
      </c>
    </row>
    <row r="763" s="13" customFormat="1">
      <c r="A763" s="13"/>
      <c r="B763" s="222"/>
      <c r="C763" s="223"/>
      <c r="D763" s="217" t="s">
        <v>173</v>
      </c>
      <c r="E763" s="224" t="s">
        <v>19</v>
      </c>
      <c r="F763" s="225" t="s">
        <v>191</v>
      </c>
      <c r="G763" s="223"/>
      <c r="H763" s="224" t="s">
        <v>19</v>
      </c>
      <c r="I763" s="226"/>
      <c r="J763" s="223"/>
      <c r="K763" s="223"/>
      <c r="L763" s="227"/>
      <c r="M763" s="228"/>
      <c r="N763" s="229"/>
      <c r="O763" s="229"/>
      <c r="P763" s="229"/>
      <c r="Q763" s="229"/>
      <c r="R763" s="229"/>
      <c r="S763" s="229"/>
      <c r="T763" s="230"/>
      <c r="U763" s="13"/>
      <c r="V763" s="13"/>
      <c r="W763" s="13"/>
      <c r="X763" s="13"/>
      <c r="Y763" s="13"/>
      <c r="Z763" s="13"/>
      <c r="AA763" s="13"/>
      <c r="AB763" s="13"/>
      <c r="AC763" s="13"/>
      <c r="AD763" s="13"/>
      <c r="AE763" s="13"/>
      <c r="AT763" s="231" t="s">
        <v>173</v>
      </c>
      <c r="AU763" s="231" t="s">
        <v>169</v>
      </c>
      <c r="AV763" s="13" t="s">
        <v>80</v>
      </c>
      <c r="AW763" s="13" t="s">
        <v>33</v>
      </c>
      <c r="AX763" s="13" t="s">
        <v>72</v>
      </c>
      <c r="AY763" s="231" t="s">
        <v>159</v>
      </c>
    </row>
    <row r="764" s="14" customFormat="1">
      <c r="A764" s="14"/>
      <c r="B764" s="232"/>
      <c r="C764" s="233"/>
      <c r="D764" s="217" t="s">
        <v>173</v>
      </c>
      <c r="E764" s="234" t="s">
        <v>19</v>
      </c>
      <c r="F764" s="235" t="s">
        <v>310</v>
      </c>
      <c r="G764" s="233"/>
      <c r="H764" s="236">
        <v>3</v>
      </c>
      <c r="I764" s="237"/>
      <c r="J764" s="233"/>
      <c r="K764" s="233"/>
      <c r="L764" s="238"/>
      <c r="M764" s="239"/>
      <c r="N764" s="240"/>
      <c r="O764" s="240"/>
      <c r="P764" s="240"/>
      <c r="Q764" s="240"/>
      <c r="R764" s="240"/>
      <c r="S764" s="240"/>
      <c r="T764" s="241"/>
      <c r="U764" s="14"/>
      <c r="V764" s="14"/>
      <c r="W764" s="14"/>
      <c r="X764" s="14"/>
      <c r="Y764" s="14"/>
      <c r="Z764" s="14"/>
      <c r="AA764" s="14"/>
      <c r="AB764" s="14"/>
      <c r="AC764" s="14"/>
      <c r="AD764" s="14"/>
      <c r="AE764" s="14"/>
      <c r="AT764" s="242" t="s">
        <v>173</v>
      </c>
      <c r="AU764" s="242" t="s">
        <v>169</v>
      </c>
      <c r="AV764" s="14" t="s">
        <v>169</v>
      </c>
      <c r="AW764" s="14" t="s">
        <v>33</v>
      </c>
      <c r="AX764" s="14" t="s">
        <v>80</v>
      </c>
      <c r="AY764" s="242" t="s">
        <v>159</v>
      </c>
    </row>
    <row r="765" s="2" customFormat="1" ht="37.8" customHeight="1">
      <c r="A765" s="38"/>
      <c r="B765" s="39"/>
      <c r="C765" s="204" t="s">
        <v>633</v>
      </c>
      <c r="D765" s="204" t="s">
        <v>163</v>
      </c>
      <c r="E765" s="205" t="s">
        <v>634</v>
      </c>
      <c r="F765" s="206" t="s">
        <v>635</v>
      </c>
      <c r="G765" s="207" t="s">
        <v>636</v>
      </c>
      <c r="H765" s="264"/>
      <c r="I765" s="209"/>
      <c r="J765" s="210">
        <f>ROUND(I765*H765,2)</f>
        <v>0</v>
      </c>
      <c r="K765" s="206" t="s">
        <v>167</v>
      </c>
      <c r="L765" s="44"/>
      <c r="M765" s="211" t="s">
        <v>19</v>
      </c>
      <c r="N765" s="212" t="s">
        <v>44</v>
      </c>
      <c r="O765" s="84"/>
      <c r="P765" s="213">
        <f>O765*H765</f>
        <v>0</v>
      </c>
      <c r="Q765" s="213">
        <v>0</v>
      </c>
      <c r="R765" s="213">
        <f>Q765*H765</f>
        <v>0</v>
      </c>
      <c r="S765" s="213">
        <v>0</v>
      </c>
      <c r="T765" s="214">
        <f>S765*H765</f>
        <v>0</v>
      </c>
      <c r="U765" s="38"/>
      <c r="V765" s="38"/>
      <c r="W765" s="38"/>
      <c r="X765" s="38"/>
      <c r="Y765" s="38"/>
      <c r="Z765" s="38"/>
      <c r="AA765" s="38"/>
      <c r="AB765" s="38"/>
      <c r="AC765" s="38"/>
      <c r="AD765" s="38"/>
      <c r="AE765" s="38"/>
      <c r="AR765" s="215" t="s">
        <v>301</v>
      </c>
      <c r="AT765" s="215" t="s">
        <v>163</v>
      </c>
      <c r="AU765" s="215" t="s">
        <v>169</v>
      </c>
      <c r="AY765" s="17" t="s">
        <v>159</v>
      </c>
      <c r="BE765" s="216">
        <f>IF(N765="základní",J765,0)</f>
        <v>0</v>
      </c>
      <c r="BF765" s="216">
        <f>IF(N765="snížená",J765,0)</f>
        <v>0</v>
      </c>
      <c r="BG765" s="216">
        <f>IF(N765="zákl. přenesená",J765,0)</f>
        <v>0</v>
      </c>
      <c r="BH765" s="216">
        <f>IF(N765="sníž. přenesená",J765,0)</f>
        <v>0</v>
      </c>
      <c r="BI765" s="216">
        <f>IF(N765="nulová",J765,0)</f>
        <v>0</v>
      </c>
      <c r="BJ765" s="17" t="s">
        <v>169</v>
      </c>
      <c r="BK765" s="216">
        <f>ROUND(I765*H765,2)</f>
        <v>0</v>
      </c>
      <c r="BL765" s="17" t="s">
        <v>301</v>
      </c>
      <c r="BM765" s="215" t="s">
        <v>637</v>
      </c>
    </row>
    <row r="766" s="2" customFormat="1">
      <c r="A766" s="38"/>
      <c r="B766" s="39"/>
      <c r="C766" s="40"/>
      <c r="D766" s="217" t="s">
        <v>171</v>
      </c>
      <c r="E766" s="40"/>
      <c r="F766" s="218" t="s">
        <v>638</v>
      </c>
      <c r="G766" s="40"/>
      <c r="H766" s="40"/>
      <c r="I766" s="219"/>
      <c r="J766" s="40"/>
      <c r="K766" s="40"/>
      <c r="L766" s="44"/>
      <c r="M766" s="220"/>
      <c r="N766" s="221"/>
      <c r="O766" s="84"/>
      <c r="P766" s="84"/>
      <c r="Q766" s="84"/>
      <c r="R766" s="84"/>
      <c r="S766" s="84"/>
      <c r="T766" s="85"/>
      <c r="U766" s="38"/>
      <c r="V766" s="38"/>
      <c r="W766" s="38"/>
      <c r="X766" s="38"/>
      <c r="Y766" s="38"/>
      <c r="Z766" s="38"/>
      <c r="AA766" s="38"/>
      <c r="AB766" s="38"/>
      <c r="AC766" s="38"/>
      <c r="AD766" s="38"/>
      <c r="AE766" s="38"/>
      <c r="AT766" s="17" t="s">
        <v>171</v>
      </c>
      <c r="AU766" s="17" t="s">
        <v>169</v>
      </c>
    </row>
    <row r="767" s="12" customFormat="1" ht="22.8" customHeight="1">
      <c r="A767" s="12"/>
      <c r="B767" s="188"/>
      <c r="C767" s="189"/>
      <c r="D767" s="190" t="s">
        <v>71</v>
      </c>
      <c r="E767" s="202" t="s">
        <v>639</v>
      </c>
      <c r="F767" s="202" t="s">
        <v>640</v>
      </c>
      <c r="G767" s="189"/>
      <c r="H767" s="189"/>
      <c r="I767" s="192"/>
      <c r="J767" s="203">
        <f>BK767</f>
        <v>0</v>
      </c>
      <c r="K767" s="189"/>
      <c r="L767" s="194"/>
      <c r="M767" s="195"/>
      <c r="N767" s="196"/>
      <c r="O767" s="196"/>
      <c r="P767" s="197">
        <f>SUM(P768:P793)</f>
        <v>0</v>
      </c>
      <c r="Q767" s="196"/>
      <c r="R767" s="197">
        <f>SUM(R768:R793)</f>
        <v>1.5456899999999998</v>
      </c>
      <c r="S767" s="196"/>
      <c r="T767" s="198">
        <f>SUM(T768:T793)</f>
        <v>0</v>
      </c>
      <c r="U767" s="12"/>
      <c r="V767" s="12"/>
      <c r="W767" s="12"/>
      <c r="X767" s="12"/>
      <c r="Y767" s="12"/>
      <c r="Z767" s="12"/>
      <c r="AA767" s="12"/>
      <c r="AB767" s="12"/>
      <c r="AC767" s="12"/>
      <c r="AD767" s="12"/>
      <c r="AE767" s="12"/>
      <c r="AR767" s="199" t="s">
        <v>169</v>
      </c>
      <c r="AT767" s="200" t="s">
        <v>71</v>
      </c>
      <c r="AU767" s="200" t="s">
        <v>80</v>
      </c>
      <c r="AY767" s="199" t="s">
        <v>159</v>
      </c>
      <c r="BK767" s="201">
        <f>SUM(BK768:BK793)</f>
        <v>0</v>
      </c>
    </row>
    <row r="768" s="2" customFormat="1" ht="37.8" customHeight="1">
      <c r="A768" s="38"/>
      <c r="B768" s="39"/>
      <c r="C768" s="204" t="s">
        <v>641</v>
      </c>
      <c r="D768" s="204" t="s">
        <v>163</v>
      </c>
      <c r="E768" s="205" t="s">
        <v>642</v>
      </c>
      <c r="F768" s="206" t="s">
        <v>643</v>
      </c>
      <c r="G768" s="207" t="s">
        <v>166</v>
      </c>
      <c r="H768" s="208">
        <v>161</v>
      </c>
      <c r="I768" s="209"/>
      <c r="J768" s="210">
        <f>ROUND(I768*H768,2)</f>
        <v>0</v>
      </c>
      <c r="K768" s="206" t="s">
        <v>167</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301</v>
      </c>
      <c r="AT768" s="215" t="s">
        <v>163</v>
      </c>
      <c r="AU768" s="215" t="s">
        <v>169</v>
      </c>
      <c r="AY768" s="17" t="s">
        <v>159</v>
      </c>
      <c r="BE768" s="216">
        <f>IF(N768="základní",J768,0)</f>
        <v>0</v>
      </c>
      <c r="BF768" s="216">
        <f>IF(N768="snížená",J768,0)</f>
        <v>0</v>
      </c>
      <c r="BG768" s="216">
        <f>IF(N768="zákl. přenesená",J768,0)</f>
        <v>0</v>
      </c>
      <c r="BH768" s="216">
        <f>IF(N768="sníž. přenesená",J768,0)</f>
        <v>0</v>
      </c>
      <c r="BI768" s="216">
        <f>IF(N768="nulová",J768,0)</f>
        <v>0</v>
      </c>
      <c r="BJ768" s="17" t="s">
        <v>169</v>
      </c>
      <c r="BK768" s="216">
        <f>ROUND(I768*H768,2)</f>
        <v>0</v>
      </c>
      <c r="BL768" s="17" t="s">
        <v>301</v>
      </c>
      <c r="BM768" s="215" t="s">
        <v>644</v>
      </c>
    </row>
    <row r="769" s="2" customFormat="1">
      <c r="A769" s="38"/>
      <c r="B769" s="39"/>
      <c r="C769" s="40"/>
      <c r="D769" s="217" t="s">
        <v>171</v>
      </c>
      <c r="E769" s="40"/>
      <c r="F769" s="218" t="s">
        <v>645</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171</v>
      </c>
      <c r="AU769" s="17" t="s">
        <v>169</v>
      </c>
    </row>
    <row r="770" s="13" customFormat="1">
      <c r="A770" s="13"/>
      <c r="B770" s="222"/>
      <c r="C770" s="223"/>
      <c r="D770" s="217" t="s">
        <v>173</v>
      </c>
      <c r="E770" s="224" t="s">
        <v>19</v>
      </c>
      <c r="F770" s="225" t="s">
        <v>491</v>
      </c>
      <c r="G770" s="223"/>
      <c r="H770" s="224" t="s">
        <v>19</v>
      </c>
      <c r="I770" s="226"/>
      <c r="J770" s="223"/>
      <c r="K770" s="223"/>
      <c r="L770" s="227"/>
      <c r="M770" s="228"/>
      <c r="N770" s="229"/>
      <c r="O770" s="229"/>
      <c r="P770" s="229"/>
      <c r="Q770" s="229"/>
      <c r="R770" s="229"/>
      <c r="S770" s="229"/>
      <c r="T770" s="230"/>
      <c r="U770" s="13"/>
      <c r="V770" s="13"/>
      <c r="W770" s="13"/>
      <c r="X770" s="13"/>
      <c r="Y770" s="13"/>
      <c r="Z770" s="13"/>
      <c r="AA770" s="13"/>
      <c r="AB770" s="13"/>
      <c r="AC770" s="13"/>
      <c r="AD770" s="13"/>
      <c r="AE770" s="13"/>
      <c r="AT770" s="231" t="s">
        <v>173</v>
      </c>
      <c r="AU770" s="231" t="s">
        <v>169</v>
      </c>
      <c r="AV770" s="13" t="s">
        <v>80</v>
      </c>
      <c r="AW770" s="13" t="s">
        <v>33</v>
      </c>
      <c r="AX770" s="13" t="s">
        <v>72</v>
      </c>
      <c r="AY770" s="231" t="s">
        <v>159</v>
      </c>
    </row>
    <row r="771" s="14" customFormat="1">
      <c r="A771" s="14"/>
      <c r="B771" s="232"/>
      <c r="C771" s="233"/>
      <c r="D771" s="217" t="s">
        <v>173</v>
      </c>
      <c r="E771" s="234" t="s">
        <v>19</v>
      </c>
      <c r="F771" s="235" t="s">
        <v>322</v>
      </c>
      <c r="G771" s="233"/>
      <c r="H771" s="236">
        <v>144</v>
      </c>
      <c r="I771" s="237"/>
      <c r="J771" s="233"/>
      <c r="K771" s="233"/>
      <c r="L771" s="238"/>
      <c r="M771" s="239"/>
      <c r="N771" s="240"/>
      <c r="O771" s="240"/>
      <c r="P771" s="240"/>
      <c r="Q771" s="240"/>
      <c r="R771" s="240"/>
      <c r="S771" s="240"/>
      <c r="T771" s="241"/>
      <c r="U771" s="14"/>
      <c r="V771" s="14"/>
      <c r="W771" s="14"/>
      <c r="X771" s="14"/>
      <c r="Y771" s="14"/>
      <c r="Z771" s="14"/>
      <c r="AA771" s="14"/>
      <c r="AB771" s="14"/>
      <c r="AC771" s="14"/>
      <c r="AD771" s="14"/>
      <c r="AE771" s="14"/>
      <c r="AT771" s="242" t="s">
        <v>173</v>
      </c>
      <c r="AU771" s="242" t="s">
        <v>169</v>
      </c>
      <c r="AV771" s="14" t="s">
        <v>169</v>
      </c>
      <c r="AW771" s="14" t="s">
        <v>33</v>
      </c>
      <c r="AX771" s="14" t="s">
        <v>72</v>
      </c>
      <c r="AY771" s="242" t="s">
        <v>159</v>
      </c>
    </row>
    <row r="772" s="13" customFormat="1">
      <c r="A772" s="13"/>
      <c r="B772" s="222"/>
      <c r="C772" s="223"/>
      <c r="D772" s="217" t="s">
        <v>173</v>
      </c>
      <c r="E772" s="224" t="s">
        <v>19</v>
      </c>
      <c r="F772" s="225" t="s">
        <v>646</v>
      </c>
      <c r="G772" s="223"/>
      <c r="H772" s="224" t="s">
        <v>19</v>
      </c>
      <c r="I772" s="226"/>
      <c r="J772" s="223"/>
      <c r="K772" s="223"/>
      <c r="L772" s="227"/>
      <c r="M772" s="228"/>
      <c r="N772" s="229"/>
      <c r="O772" s="229"/>
      <c r="P772" s="229"/>
      <c r="Q772" s="229"/>
      <c r="R772" s="229"/>
      <c r="S772" s="229"/>
      <c r="T772" s="230"/>
      <c r="U772" s="13"/>
      <c r="V772" s="13"/>
      <c r="W772" s="13"/>
      <c r="X772" s="13"/>
      <c r="Y772" s="13"/>
      <c r="Z772" s="13"/>
      <c r="AA772" s="13"/>
      <c r="AB772" s="13"/>
      <c r="AC772" s="13"/>
      <c r="AD772" s="13"/>
      <c r="AE772" s="13"/>
      <c r="AT772" s="231" t="s">
        <v>173</v>
      </c>
      <c r="AU772" s="231" t="s">
        <v>169</v>
      </c>
      <c r="AV772" s="13" t="s">
        <v>80</v>
      </c>
      <c r="AW772" s="13" t="s">
        <v>33</v>
      </c>
      <c r="AX772" s="13" t="s">
        <v>72</v>
      </c>
      <c r="AY772" s="231" t="s">
        <v>159</v>
      </c>
    </row>
    <row r="773" s="14" customFormat="1">
      <c r="A773" s="14"/>
      <c r="B773" s="232"/>
      <c r="C773" s="233"/>
      <c r="D773" s="217" t="s">
        <v>173</v>
      </c>
      <c r="E773" s="234" t="s">
        <v>19</v>
      </c>
      <c r="F773" s="235" t="s">
        <v>306</v>
      </c>
      <c r="G773" s="233"/>
      <c r="H773" s="236">
        <v>17</v>
      </c>
      <c r="I773" s="237"/>
      <c r="J773" s="233"/>
      <c r="K773" s="233"/>
      <c r="L773" s="238"/>
      <c r="M773" s="239"/>
      <c r="N773" s="240"/>
      <c r="O773" s="240"/>
      <c r="P773" s="240"/>
      <c r="Q773" s="240"/>
      <c r="R773" s="240"/>
      <c r="S773" s="240"/>
      <c r="T773" s="241"/>
      <c r="U773" s="14"/>
      <c r="V773" s="14"/>
      <c r="W773" s="14"/>
      <c r="X773" s="14"/>
      <c r="Y773" s="14"/>
      <c r="Z773" s="14"/>
      <c r="AA773" s="14"/>
      <c r="AB773" s="14"/>
      <c r="AC773" s="14"/>
      <c r="AD773" s="14"/>
      <c r="AE773" s="14"/>
      <c r="AT773" s="242" t="s">
        <v>173</v>
      </c>
      <c r="AU773" s="242" t="s">
        <v>169</v>
      </c>
      <c r="AV773" s="14" t="s">
        <v>169</v>
      </c>
      <c r="AW773" s="14" t="s">
        <v>33</v>
      </c>
      <c r="AX773" s="14" t="s">
        <v>72</v>
      </c>
      <c r="AY773" s="242" t="s">
        <v>159</v>
      </c>
    </row>
    <row r="774" s="15" customFormat="1">
      <c r="A774" s="15"/>
      <c r="B774" s="243"/>
      <c r="C774" s="244"/>
      <c r="D774" s="217" t="s">
        <v>173</v>
      </c>
      <c r="E774" s="245" t="s">
        <v>19</v>
      </c>
      <c r="F774" s="246" t="s">
        <v>177</v>
      </c>
      <c r="G774" s="244"/>
      <c r="H774" s="247">
        <v>161</v>
      </c>
      <c r="I774" s="248"/>
      <c r="J774" s="244"/>
      <c r="K774" s="244"/>
      <c r="L774" s="249"/>
      <c r="M774" s="250"/>
      <c r="N774" s="251"/>
      <c r="O774" s="251"/>
      <c r="P774" s="251"/>
      <c r="Q774" s="251"/>
      <c r="R774" s="251"/>
      <c r="S774" s="251"/>
      <c r="T774" s="252"/>
      <c r="U774" s="15"/>
      <c r="V774" s="15"/>
      <c r="W774" s="15"/>
      <c r="X774" s="15"/>
      <c r="Y774" s="15"/>
      <c r="Z774" s="15"/>
      <c r="AA774" s="15"/>
      <c r="AB774" s="15"/>
      <c r="AC774" s="15"/>
      <c r="AD774" s="15"/>
      <c r="AE774" s="15"/>
      <c r="AT774" s="253" t="s">
        <v>173</v>
      </c>
      <c r="AU774" s="253" t="s">
        <v>169</v>
      </c>
      <c r="AV774" s="15" t="s">
        <v>168</v>
      </c>
      <c r="AW774" s="15" t="s">
        <v>33</v>
      </c>
      <c r="AX774" s="15" t="s">
        <v>80</v>
      </c>
      <c r="AY774" s="253" t="s">
        <v>159</v>
      </c>
    </row>
    <row r="775" s="2" customFormat="1" ht="24.15" customHeight="1">
      <c r="A775" s="38"/>
      <c r="B775" s="39"/>
      <c r="C775" s="254" t="s">
        <v>647</v>
      </c>
      <c r="D775" s="254" t="s">
        <v>206</v>
      </c>
      <c r="E775" s="255" t="s">
        <v>648</v>
      </c>
      <c r="F775" s="256" t="s">
        <v>649</v>
      </c>
      <c r="G775" s="257" t="s">
        <v>166</v>
      </c>
      <c r="H775" s="258">
        <v>330.05000000000001</v>
      </c>
      <c r="I775" s="259"/>
      <c r="J775" s="260">
        <f>ROUND(I775*H775,2)</f>
        <v>0</v>
      </c>
      <c r="K775" s="256" t="s">
        <v>167</v>
      </c>
      <c r="L775" s="261"/>
      <c r="M775" s="262" t="s">
        <v>19</v>
      </c>
      <c r="N775" s="263" t="s">
        <v>44</v>
      </c>
      <c r="O775" s="84"/>
      <c r="P775" s="213">
        <f>O775*H775</f>
        <v>0</v>
      </c>
      <c r="Q775" s="213">
        <v>0.0041999999999999997</v>
      </c>
      <c r="R775" s="213">
        <f>Q775*H775</f>
        <v>1.3862099999999999</v>
      </c>
      <c r="S775" s="213">
        <v>0</v>
      </c>
      <c r="T775" s="214">
        <f>S775*H775</f>
        <v>0</v>
      </c>
      <c r="U775" s="38"/>
      <c r="V775" s="38"/>
      <c r="W775" s="38"/>
      <c r="X775" s="38"/>
      <c r="Y775" s="38"/>
      <c r="Z775" s="38"/>
      <c r="AA775" s="38"/>
      <c r="AB775" s="38"/>
      <c r="AC775" s="38"/>
      <c r="AD775" s="38"/>
      <c r="AE775" s="38"/>
      <c r="AR775" s="215" t="s">
        <v>392</v>
      </c>
      <c r="AT775" s="215" t="s">
        <v>206</v>
      </c>
      <c r="AU775" s="215" t="s">
        <v>169</v>
      </c>
      <c r="AY775" s="17" t="s">
        <v>159</v>
      </c>
      <c r="BE775" s="216">
        <f>IF(N775="základní",J775,0)</f>
        <v>0</v>
      </c>
      <c r="BF775" s="216">
        <f>IF(N775="snížená",J775,0)</f>
        <v>0</v>
      </c>
      <c r="BG775" s="216">
        <f>IF(N775="zákl. přenesená",J775,0)</f>
        <v>0</v>
      </c>
      <c r="BH775" s="216">
        <f>IF(N775="sníž. přenesená",J775,0)</f>
        <v>0</v>
      </c>
      <c r="BI775" s="216">
        <f>IF(N775="nulová",J775,0)</f>
        <v>0</v>
      </c>
      <c r="BJ775" s="17" t="s">
        <v>169</v>
      </c>
      <c r="BK775" s="216">
        <f>ROUND(I775*H775,2)</f>
        <v>0</v>
      </c>
      <c r="BL775" s="17" t="s">
        <v>301</v>
      </c>
      <c r="BM775" s="215" t="s">
        <v>650</v>
      </c>
    </row>
    <row r="776" s="14" customFormat="1">
      <c r="A776" s="14"/>
      <c r="B776" s="232"/>
      <c r="C776" s="233"/>
      <c r="D776" s="217" t="s">
        <v>173</v>
      </c>
      <c r="E776" s="233"/>
      <c r="F776" s="235" t="s">
        <v>651</v>
      </c>
      <c r="G776" s="233"/>
      <c r="H776" s="236">
        <v>330.05000000000001</v>
      </c>
      <c r="I776" s="237"/>
      <c r="J776" s="233"/>
      <c r="K776" s="233"/>
      <c r="L776" s="238"/>
      <c r="M776" s="239"/>
      <c r="N776" s="240"/>
      <c r="O776" s="240"/>
      <c r="P776" s="240"/>
      <c r="Q776" s="240"/>
      <c r="R776" s="240"/>
      <c r="S776" s="240"/>
      <c r="T776" s="241"/>
      <c r="U776" s="14"/>
      <c r="V776" s="14"/>
      <c r="W776" s="14"/>
      <c r="X776" s="14"/>
      <c r="Y776" s="14"/>
      <c r="Z776" s="14"/>
      <c r="AA776" s="14"/>
      <c r="AB776" s="14"/>
      <c r="AC776" s="14"/>
      <c r="AD776" s="14"/>
      <c r="AE776" s="14"/>
      <c r="AT776" s="242" t="s">
        <v>173</v>
      </c>
      <c r="AU776" s="242" t="s">
        <v>169</v>
      </c>
      <c r="AV776" s="14" t="s">
        <v>169</v>
      </c>
      <c r="AW776" s="14" t="s">
        <v>4</v>
      </c>
      <c r="AX776" s="14" t="s">
        <v>80</v>
      </c>
      <c r="AY776" s="242" t="s">
        <v>159</v>
      </c>
    </row>
    <row r="777" s="2" customFormat="1" ht="24.15" customHeight="1">
      <c r="A777" s="38"/>
      <c r="B777" s="39"/>
      <c r="C777" s="204" t="s">
        <v>652</v>
      </c>
      <c r="D777" s="204" t="s">
        <v>163</v>
      </c>
      <c r="E777" s="205" t="s">
        <v>653</v>
      </c>
      <c r="F777" s="206" t="s">
        <v>654</v>
      </c>
      <c r="G777" s="207" t="s">
        <v>166</v>
      </c>
      <c r="H777" s="208">
        <v>161</v>
      </c>
      <c r="I777" s="209"/>
      <c r="J777" s="210">
        <f>ROUND(I777*H777,2)</f>
        <v>0</v>
      </c>
      <c r="K777" s="206" t="s">
        <v>167</v>
      </c>
      <c r="L777" s="44"/>
      <c r="M777" s="211" t="s">
        <v>19</v>
      </c>
      <c r="N777" s="212" t="s">
        <v>44</v>
      </c>
      <c r="O777" s="84"/>
      <c r="P777" s="213">
        <f>O777*H777</f>
        <v>0</v>
      </c>
      <c r="Q777" s="213">
        <v>0.00080999999999999996</v>
      </c>
      <c r="R777" s="213">
        <f>Q777*H777</f>
        <v>0.13041</v>
      </c>
      <c r="S777" s="213">
        <v>0</v>
      </c>
      <c r="T777" s="214">
        <f>S777*H777</f>
        <v>0</v>
      </c>
      <c r="U777" s="38"/>
      <c r="V777" s="38"/>
      <c r="W777" s="38"/>
      <c r="X777" s="38"/>
      <c r="Y777" s="38"/>
      <c r="Z777" s="38"/>
      <c r="AA777" s="38"/>
      <c r="AB777" s="38"/>
      <c r="AC777" s="38"/>
      <c r="AD777" s="38"/>
      <c r="AE777" s="38"/>
      <c r="AR777" s="215" t="s">
        <v>301</v>
      </c>
      <c r="AT777" s="215" t="s">
        <v>163</v>
      </c>
      <c r="AU777" s="215" t="s">
        <v>169</v>
      </c>
      <c r="AY777" s="17" t="s">
        <v>159</v>
      </c>
      <c r="BE777" s="216">
        <f>IF(N777="základní",J777,0)</f>
        <v>0</v>
      </c>
      <c r="BF777" s="216">
        <f>IF(N777="snížená",J777,0)</f>
        <v>0</v>
      </c>
      <c r="BG777" s="216">
        <f>IF(N777="zákl. přenesená",J777,0)</f>
        <v>0</v>
      </c>
      <c r="BH777" s="216">
        <f>IF(N777="sníž. přenesená",J777,0)</f>
        <v>0</v>
      </c>
      <c r="BI777" s="216">
        <f>IF(N777="nulová",J777,0)</f>
        <v>0</v>
      </c>
      <c r="BJ777" s="17" t="s">
        <v>169</v>
      </c>
      <c r="BK777" s="216">
        <f>ROUND(I777*H777,2)</f>
        <v>0</v>
      </c>
      <c r="BL777" s="17" t="s">
        <v>301</v>
      </c>
      <c r="BM777" s="215" t="s">
        <v>655</v>
      </c>
    </row>
    <row r="778" s="2" customFormat="1">
      <c r="A778" s="38"/>
      <c r="B778" s="39"/>
      <c r="C778" s="40"/>
      <c r="D778" s="217" t="s">
        <v>171</v>
      </c>
      <c r="E778" s="40"/>
      <c r="F778" s="218" t="s">
        <v>656</v>
      </c>
      <c r="G778" s="40"/>
      <c r="H778" s="40"/>
      <c r="I778" s="219"/>
      <c r="J778" s="40"/>
      <c r="K778" s="40"/>
      <c r="L778" s="44"/>
      <c r="M778" s="220"/>
      <c r="N778" s="221"/>
      <c r="O778" s="84"/>
      <c r="P778" s="84"/>
      <c r="Q778" s="84"/>
      <c r="R778" s="84"/>
      <c r="S778" s="84"/>
      <c r="T778" s="85"/>
      <c r="U778" s="38"/>
      <c r="V778" s="38"/>
      <c r="W778" s="38"/>
      <c r="X778" s="38"/>
      <c r="Y778" s="38"/>
      <c r="Z778" s="38"/>
      <c r="AA778" s="38"/>
      <c r="AB778" s="38"/>
      <c r="AC778" s="38"/>
      <c r="AD778" s="38"/>
      <c r="AE778" s="38"/>
      <c r="AT778" s="17" t="s">
        <v>171</v>
      </c>
      <c r="AU778" s="17" t="s">
        <v>169</v>
      </c>
    </row>
    <row r="779" s="13" customFormat="1">
      <c r="A779" s="13"/>
      <c r="B779" s="222"/>
      <c r="C779" s="223"/>
      <c r="D779" s="217" t="s">
        <v>173</v>
      </c>
      <c r="E779" s="224" t="s">
        <v>19</v>
      </c>
      <c r="F779" s="225" t="s">
        <v>491</v>
      </c>
      <c r="G779" s="223"/>
      <c r="H779" s="224" t="s">
        <v>19</v>
      </c>
      <c r="I779" s="226"/>
      <c r="J779" s="223"/>
      <c r="K779" s="223"/>
      <c r="L779" s="227"/>
      <c r="M779" s="228"/>
      <c r="N779" s="229"/>
      <c r="O779" s="229"/>
      <c r="P779" s="229"/>
      <c r="Q779" s="229"/>
      <c r="R779" s="229"/>
      <c r="S779" s="229"/>
      <c r="T779" s="230"/>
      <c r="U779" s="13"/>
      <c r="V779" s="13"/>
      <c r="W779" s="13"/>
      <c r="X779" s="13"/>
      <c r="Y779" s="13"/>
      <c r="Z779" s="13"/>
      <c r="AA779" s="13"/>
      <c r="AB779" s="13"/>
      <c r="AC779" s="13"/>
      <c r="AD779" s="13"/>
      <c r="AE779" s="13"/>
      <c r="AT779" s="231" t="s">
        <v>173</v>
      </c>
      <c r="AU779" s="231" t="s">
        <v>169</v>
      </c>
      <c r="AV779" s="13" t="s">
        <v>80</v>
      </c>
      <c r="AW779" s="13" t="s">
        <v>33</v>
      </c>
      <c r="AX779" s="13" t="s">
        <v>72</v>
      </c>
      <c r="AY779" s="231" t="s">
        <v>159</v>
      </c>
    </row>
    <row r="780" s="14" customFormat="1">
      <c r="A780" s="14"/>
      <c r="B780" s="232"/>
      <c r="C780" s="233"/>
      <c r="D780" s="217" t="s">
        <v>173</v>
      </c>
      <c r="E780" s="234" t="s">
        <v>19</v>
      </c>
      <c r="F780" s="235" t="s">
        <v>322</v>
      </c>
      <c r="G780" s="233"/>
      <c r="H780" s="236">
        <v>144</v>
      </c>
      <c r="I780" s="237"/>
      <c r="J780" s="233"/>
      <c r="K780" s="233"/>
      <c r="L780" s="238"/>
      <c r="M780" s="239"/>
      <c r="N780" s="240"/>
      <c r="O780" s="240"/>
      <c r="P780" s="240"/>
      <c r="Q780" s="240"/>
      <c r="R780" s="240"/>
      <c r="S780" s="240"/>
      <c r="T780" s="241"/>
      <c r="U780" s="14"/>
      <c r="V780" s="14"/>
      <c r="W780" s="14"/>
      <c r="X780" s="14"/>
      <c r="Y780" s="14"/>
      <c r="Z780" s="14"/>
      <c r="AA780" s="14"/>
      <c r="AB780" s="14"/>
      <c r="AC780" s="14"/>
      <c r="AD780" s="14"/>
      <c r="AE780" s="14"/>
      <c r="AT780" s="242" t="s">
        <v>173</v>
      </c>
      <c r="AU780" s="242" t="s">
        <v>169</v>
      </c>
      <c r="AV780" s="14" t="s">
        <v>169</v>
      </c>
      <c r="AW780" s="14" t="s">
        <v>33</v>
      </c>
      <c r="AX780" s="14" t="s">
        <v>72</v>
      </c>
      <c r="AY780" s="242" t="s">
        <v>159</v>
      </c>
    </row>
    <row r="781" s="13" customFormat="1">
      <c r="A781" s="13"/>
      <c r="B781" s="222"/>
      <c r="C781" s="223"/>
      <c r="D781" s="217" t="s">
        <v>173</v>
      </c>
      <c r="E781" s="224" t="s">
        <v>19</v>
      </c>
      <c r="F781" s="225" t="s">
        <v>646</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173</v>
      </c>
      <c r="AU781" s="231" t="s">
        <v>169</v>
      </c>
      <c r="AV781" s="13" t="s">
        <v>80</v>
      </c>
      <c r="AW781" s="13" t="s">
        <v>33</v>
      </c>
      <c r="AX781" s="13" t="s">
        <v>72</v>
      </c>
      <c r="AY781" s="231" t="s">
        <v>159</v>
      </c>
    </row>
    <row r="782" s="14" customFormat="1">
      <c r="A782" s="14"/>
      <c r="B782" s="232"/>
      <c r="C782" s="233"/>
      <c r="D782" s="217" t="s">
        <v>173</v>
      </c>
      <c r="E782" s="234" t="s">
        <v>19</v>
      </c>
      <c r="F782" s="235" t="s">
        <v>306</v>
      </c>
      <c r="G782" s="233"/>
      <c r="H782" s="236">
        <v>17</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173</v>
      </c>
      <c r="AU782" s="242" t="s">
        <v>169</v>
      </c>
      <c r="AV782" s="14" t="s">
        <v>169</v>
      </c>
      <c r="AW782" s="14" t="s">
        <v>33</v>
      </c>
      <c r="AX782" s="14" t="s">
        <v>72</v>
      </c>
      <c r="AY782" s="242" t="s">
        <v>159</v>
      </c>
    </row>
    <row r="783" s="15" customFormat="1">
      <c r="A783" s="15"/>
      <c r="B783" s="243"/>
      <c r="C783" s="244"/>
      <c r="D783" s="217" t="s">
        <v>173</v>
      </c>
      <c r="E783" s="245" t="s">
        <v>19</v>
      </c>
      <c r="F783" s="246" t="s">
        <v>177</v>
      </c>
      <c r="G783" s="244"/>
      <c r="H783" s="247">
        <v>161</v>
      </c>
      <c r="I783" s="248"/>
      <c r="J783" s="244"/>
      <c r="K783" s="244"/>
      <c r="L783" s="249"/>
      <c r="M783" s="250"/>
      <c r="N783" s="251"/>
      <c r="O783" s="251"/>
      <c r="P783" s="251"/>
      <c r="Q783" s="251"/>
      <c r="R783" s="251"/>
      <c r="S783" s="251"/>
      <c r="T783" s="252"/>
      <c r="U783" s="15"/>
      <c r="V783" s="15"/>
      <c r="W783" s="15"/>
      <c r="X783" s="15"/>
      <c r="Y783" s="15"/>
      <c r="Z783" s="15"/>
      <c r="AA783" s="15"/>
      <c r="AB783" s="15"/>
      <c r="AC783" s="15"/>
      <c r="AD783" s="15"/>
      <c r="AE783" s="15"/>
      <c r="AT783" s="253" t="s">
        <v>173</v>
      </c>
      <c r="AU783" s="253" t="s">
        <v>169</v>
      </c>
      <c r="AV783" s="15" t="s">
        <v>168</v>
      </c>
      <c r="AW783" s="15" t="s">
        <v>33</v>
      </c>
      <c r="AX783" s="15" t="s">
        <v>80</v>
      </c>
      <c r="AY783" s="253" t="s">
        <v>159</v>
      </c>
    </row>
    <row r="784" s="2" customFormat="1" ht="37.8" customHeight="1">
      <c r="A784" s="38"/>
      <c r="B784" s="39"/>
      <c r="C784" s="204" t="s">
        <v>657</v>
      </c>
      <c r="D784" s="204" t="s">
        <v>163</v>
      </c>
      <c r="E784" s="205" t="s">
        <v>658</v>
      </c>
      <c r="F784" s="206" t="s">
        <v>659</v>
      </c>
      <c r="G784" s="207" t="s">
        <v>166</v>
      </c>
      <c r="H784" s="208">
        <v>7.5</v>
      </c>
      <c r="I784" s="209"/>
      <c r="J784" s="210">
        <f>ROUND(I784*H784,2)</f>
        <v>0</v>
      </c>
      <c r="K784" s="206" t="s">
        <v>167</v>
      </c>
      <c r="L784" s="44"/>
      <c r="M784" s="211" t="s">
        <v>19</v>
      </c>
      <c r="N784" s="212" t="s">
        <v>44</v>
      </c>
      <c r="O784" s="84"/>
      <c r="P784" s="213">
        <f>O784*H784</f>
        <v>0</v>
      </c>
      <c r="Q784" s="213">
        <v>0</v>
      </c>
      <c r="R784" s="213">
        <f>Q784*H784</f>
        <v>0</v>
      </c>
      <c r="S784" s="213">
        <v>0</v>
      </c>
      <c r="T784" s="214">
        <f>S784*H784</f>
        <v>0</v>
      </c>
      <c r="U784" s="38"/>
      <c r="V784" s="38"/>
      <c r="W784" s="38"/>
      <c r="X784" s="38"/>
      <c r="Y784" s="38"/>
      <c r="Z784" s="38"/>
      <c r="AA784" s="38"/>
      <c r="AB784" s="38"/>
      <c r="AC784" s="38"/>
      <c r="AD784" s="38"/>
      <c r="AE784" s="38"/>
      <c r="AR784" s="215" t="s">
        <v>301</v>
      </c>
      <c r="AT784" s="215" t="s">
        <v>163</v>
      </c>
      <c r="AU784" s="215" t="s">
        <v>169</v>
      </c>
      <c r="AY784" s="17" t="s">
        <v>159</v>
      </c>
      <c r="BE784" s="216">
        <f>IF(N784="základní",J784,0)</f>
        <v>0</v>
      </c>
      <c r="BF784" s="216">
        <f>IF(N784="snížená",J784,0)</f>
        <v>0</v>
      </c>
      <c r="BG784" s="216">
        <f>IF(N784="zákl. přenesená",J784,0)</f>
        <v>0</v>
      </c>
      <c r="BH784" s="216">
        <f>IF(N784="sníž. přenesená",J784,0)</f>
        <v>0</v>
      </c>
      <c r="BI784" s="216">
        <f>IF(N784="nulová",J784,0)</f>
        <v>0</v>
      </c>
      <c r="BJ784" s="17" t="s">
        <v>169</v>
      </c>
      <c r="BK784" s="216">
        <f>ROUND(I784*H784,2)</f>
        <v>0</v>
      </c>
      <c r="BL784" s="17" t="s">
        <v>301</v>
      </c>
      <c r="BM784" s="215" t="s">
        <v>660</v>
      </c>
    </row>
    <row r="785" s="2" customFormat="1">
      <c r="A785" s="38"/>
      <c r="B785" s="39"/>
      <c r="C785" s="40"/>
      <c r="D785" s="217" t="s">
        <v>171</v>
      </c>
      <c r="E785" s="40"/>
      <c r="F785" s="218" t="s">
        <v>661</v>
      </c>
      <c r="G785" s="40"/>
      <c r="H785" s="40"/>
      <c r="I785" s="219"/>
      <c r="J785" s="40"/>
      <c r="K785" s="40"/>
      <c r="L785" s="44"/>
      <c r="M785" s="220"/>
      <c r="N785" s="221"/>
      <c r="O785" s="84"/>
      <c r="P785" s="84"/>
      <c r="Q785" s="84"/>
      <c r="R785" s="84"/>
      <c r="S785" s="84"/>
      <c r="T785" s="85"/>
      <c r="U785" s="38"/>
      <c r="V785" s="38"/>
      <c r="W785" s="38"/>
      <c r="X785" s="38"/>
      <c r="Y785" s="38"/>
      <c r="Z785" s="38"/>
      <c r="AA785" s="38"/>
      <c r="AB785" s="38"/>
      <c r="AC785" s="38"/>
      <c r="AD785" s="38"/>
      <c r="AE785" s="38"/>
      <c r="AT785" s="17" t="s">
        <v>171</v>
      </c>
      <c r="AU785" s="17" t="s">
        <v>169</v>
      </c>
    </row>
    <row r="786" s="13" customFormat="1">
      <c r="A786" s="13"/>
      <c r="B786" s="222"/>
      <c r="C786" s="223"/>
      <c r="D786" s="217" t="s">
        <v>173</v>
      </c>
      <c r="E786" s="224" t="s">
        <v>19</v>
      </c>
      <c r="F786" s="225" t="s">
        <v>662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173</v>
      </c>
      <c r="AU786" s="231" t="s">
        <v>169</v>
      </c>
      <c r="AV786" s="13" t="s">
        <v>80</v>
      </c>
      <c r="AW786" s="13" t="s">
        <v>33</v>
      </c>
      <c r="AX786" s="13" t="s">
        <v>72</v>
      </c>
      <c r="AY786" s="231" t="s">
        <v>159</v>
      </c>
    </row>
    <row r="787" s="14" customFormat="1">
      <c r="A787" s="14"/>
      <c r="B787" s="232"/>
      <c r="C787" s="233"/>
      <c r="D787" s="217" t="s">
        <v>173</v>
      </c>
      <c r="E787" s="234" t="s">
        <v>19</v>
      </c>
      <c r="F787" s="235" t="s">
        <v>663</v>
      </c>
      <c r="G787" s="233"/>
      <c r="H787" s="236">
        <v>7.5</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173</v>
      </c>
      <c r="AU787" s="242" t="s">
        <v>169</v>
      </c>
      <c r="AV787" s="14" t="s">
        <v>169</v>
      </c>
      <c r="AW787" s="14" t="s">
        <v>33</v>
      </c>
      <c r="AX787" s="14" t="s">
        <v>80</v>
      </c>
      <c r="AY787" s="242" t="s">
        <v>159</v>
      </c>
    </row>
    <row r="788" s="2" customFormat="1" ht="14.4" customHeight="1">
      <c r="A788" s="38"/>
      <c r="B788" s="39"/>
      <c r="C788" s="254" t="s">
        <v>664</v>
      </c>
      <c r="D788" s="254" t="s">
        <v>206</v>
      </c>
      <c r="E788" s="255" t="s">
        <v>665</v>
      </c>
      <c r="F788" s="256" t="s">
        <v>666</v>
      </c>
      <c r="G788" s="257" t="s">
        <v>166</v>
      </c>
      <c r="H788" s="258">
        <v>7.6500000000000004</v>
      </c>
      <c r="I788" s="259"/>
      <c r="J788" s="260">
        <f>ROUND(I788*H788,2)</f>
        <v>0</v>
      </c>
      <c r="K788" s="256" t="s">
        <v>167</v>
      </c>
      <c r="L788" s="261"/>
      <c r="M788" s="262" t="s">
        <v>19</v>
      </c>
      <c r="N788" s="263" t="s">
        <v>44</v>
      </c>
      <c r="O788" s="84"/>
      <c r="P788" s="213">
        <f>O788*H788</f>
        <v>0</v>
      </c>
      <c r="Q788" s="213">
        <v>0.0023</v>
      </c>
      <c r="R788" s="213">
        <f>Q788*H788</f>
        <v>0.017595</v>
      </c>
      <c r="S788" s="213">
        <v>0</v>
      </c>
      <c r="T788" s="214">
        <f>S788*H788</f>
        <v>0</v>
      </c>
      <c r="U788" s="38"/>
      <c r="V788" s="38"/>
      <c r="W788" s="38"/>
      <c r="X788" s="38"/>
      <c r="Y788" s="38"/>
      <c r="Z788" s="38"/>
      <c r="AA788" s="38"/>
      <c r="AB788" s="38"/>
      <c r="AC788" s="38"/>
      <c r="AD788" s="38"/>
      <c r="AE788" s="38"/>
      <c r="AR788" s="215" t="s">
        <v>392</v>
      </c>
      <c r="AT788" s="215" t="s">
        <v>206</v>
      </c>
      <c r="AU788" s="215" t="s">
        <v>169</v>
      </c>
      <c r="AY788" s="17" t="s">
        <v>159</v>
      </c>
      <c r="BE788" s="216">
        <f>IF(N788="základní",J788,0)</f>
        <v>0</v>
      </c>
      <c r="BF788" s="216">
        <f>IF(N788="snížená",J788,0)</f>
        <v>0</v>
      </c>
      <c r="BG788" s="216">
        <f>IF(N788="zákl. přenesená",J788,0)</f>
        <v>0</v>
      </c>
      <c r="BH788" s="216">
        <f>IF(N788="sníž. přenesená",J788,0)</f>
        <v>0</v>
      </c>
      <c r="BI788" s="216">
        <f>IF(N788="nulová",J788,0)</f>
        <v>0</v>
      </c>
      <c r="BJ788" s="17" t="s">
        <v>169</v>
      </c>
      <c r="BK788" s="216">
        <f>ROUND(I788*H788,2)</f>
        <v>0</v>
      </c>
      <c r="BL788" s="17" t="s">
        <v>301</v>
      </c>
      <c r="BM788" s="215" t="s">
        <v>667</v>
      </c>
    </row>
    <row r="789" s="14" customFormat="1">
      <c r="A789" s="14"/>
      <c r="B789" s="232"/>
      <c r="C789" s="233"/>
      <c r="D789" s="217" t="s">
        <v>173</v>
      </c>
      <c r="E789" s="233"/>
      <c r="F789" s="235" t="s">
        <v>668</v>
      </c>
      <c r="G789" s="233"/>
      <c r="H789" s="236">
        <v>7.6500000000000004</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173</v>
      </c>
      <c r="AU789" s="242" t="s">
        <v>169</v>
      </c>
      <c r="AV789" s="14" t="s">
        <v>169</v>
      </c>
      <c r="AW789" s="14" t="s">
        <v>4</v>
      </c>
      <c r="AX789" s="14" t="s">
        <v>80</v>
      </c>
      <c r="AY789" s="242" t="s">
        <v>159</v>
      </c>
    </row>
    <row r="790" s="2" customFormat="1" ht="14.4" customHeight="1">
      <c r="A790" s="38"/>
      <c r="B790" s="39"/>
      <c r="C790" s="254" t="s">
        <v>669</v>
      </c>
      <c r="D790" s="254" t="s">
        <v>206</v>
      </c>
      <c r="E790" s="255" t="s">
        <v>670</v>
      </c>
      <c r="F790" s="256" t="s">
        <v>671</v>
      </c>
      <c r="G790" s="257" t="s">
        <v>166</v>
      </c>
      <c r="H790" s="258">
        <v>7.6500000000000004</v>
      </c>
      <c r="I790" s="259"/>
      <c r="J790" s="260">
        <f>ROUND(I790*H790,2)</f>
        <v>0</v>
      </c>
      <c r="K790" s="256" t="s">
        <v>167</v>
      </c>
      <c r="L790" s="261"/>
      <c r="M790" s="262" t="s">
        <v>19</v>
      </c>
      <c r="N790" s="263" t="s">
        <v>44</v>
      </c>
      <c r="O790" s="84"/>
      <c r="P790" s="213">
        <f>O790*H790</f>
        <v>0</v>
      </c>
      <c r="Q790" s="213">
        <v>0.0015</v>
      </c>
      <c r="R790" s="213">
        <f>Q790*H790</f>
        <v>0.011475000000000001</v>
      </c>
      <c r="S790" s="213">
        <v>0</v>
      </c>
      <c r="T790" s="214">
        <f>S790*H790</f>
        <v>0</v>
      </c>
      <c r="U790" s="38"/>
      <c r="V790" s="38"/>
      <c r="W790" s="38"/>
      <c r="X790" s="38"/>
      <c r="Y790" s="38"/>
      <c r="Z790" s="38"/>
      <c r="AA790" s="38"/>
      <c r="AB790" s="38"/>
      <c r="AC790" s="38"/>
      <c r="AD790" s="38"/>
      <c r="AE790" s="38"/>
      <c r="AR790" s="215" t="s">
        <v>392</v>
      </c>
      <c r="AT790" s="215" t="s">
        <v>206</v>
      </c>
      <c r="AU790" s="215" t="s">
        <v>169</v>
      </c>
      <c r="AY790" s="17" t="s">
        <v>159</v>
      </c>
      <c r="BE790" s="216">
        <f>IF(N790="základní",J790,0)</f>
        <v>0</v>
      </c>
      <c r="BF790" s="216">
        <f>IF(N790="snížená",J790,0)</f>
        <v>0</v>
      </c>
      <c r="BG790" s="216">
        <f>IF(N790="zákl. přenesená",J790,0)</f>
        <v>0</v>
      </c>
      <c r="BH790" s="216">
        <f>IF(N790="sníž. přenesená",J790,0)</f>
        <v>0</v>
      </c>
      <c r="BI790" s="216">
        <f>IF(N790="nulová",J790,0)</f>
        <v>0</v>
      </c>
      <c r="BJ790" s="17" t="s">
        <v>169</v>
      </c>
      <c r="BK790" s="216">
        <f>ROUND(I790*H790,2)</f>
        <v>0</v>
      </c>
      <c r="BL790" s="17" t="s">
        <v>301</v>
      </c>
      <c r="BM790" s="215" t="s">
        <v>672</v>
      </c>
    </row>
    <row r="791" s="14" customFormat="1">
      <c r="A791" s="14"/>
      <c r="B791" s="232"/>
      <c r="C791" s="233"/>
      <c r="D791" s="217" t="s">
        <v>173</v>
      </c>
      <c r="E791" s="233"/>
      <c r="F791" s="235" t="s">
        <v>668</v>
      </c>
      <c r="G791" s="233"/>
      <c r="H791" s="236">
        <v>7.6500000000000004</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173</v>
      </c>
      <c r="AU791" s="242" t="s">
        <v>169</v>
      </c>
      <c r="AV791" s="14" t="s">
        <v>169</v>
      </c>
      <c r="AW791" s="14" t="s">
        <v>4</v>
      </c>
      <c r="AX791" s="14" t="s">
        <v>80</v>
      </c>
      <c r="AY791" s="242" t="s">
        <v>159</v>
      </c>
    </row>
    <row r="792" s="2" customFormat="1" ht="37.8" customHeight="1">
      <c r="A792" s="38"/>
      <c r="B792" s="39"/>
      <c r="C792" s="204" t="s">
        <v>673</v>
      </c>
      <c r="D792" s="204" t="s">
        <v>163</v>
      </c>
      <c r="E792" s="205" t="s">
        <v>674</v>
      </c>
      <c r="F792" s="206" t="s">
        <v>675</v>
      </c>
      <c r="G792" s="207" t="s">
        <v>636</v>
      </c>
      <c r="H792" s="264"/>
      <c r="I792" s="209"/>
      <c r="J792" s="210">
        <f>ROUND(I792*H792,2)</f>
        <v>0</v>
      </c>
      <c r="K792" s="206" t="s">
        <v>167</v>
      </c>
      <c r="L792" s="44"/>
      <c r="M792" s="211" t="s">
        <v>19</v>
      </c>
      <c r="N792" s="212" t="s">
        <v>44</v>
      </c>
      <c r="O792" s="84"/>
      <c r="P792" s="213">
        <f>O792*H792</f>
        <v>0</v>
      </c>
      <c r="Q792" s="213">
        <v>0</v>
      </c>
      <c r="R792" s="213">
        <f>Q792*H792</f>
        <v>0</v>
      </c>
      <c r="S792" s="213">
        <v>0</v>
      </c>
      <c r="T792" s="214">
        <f>S792*H792</f>
        <v>0</v>
      </c>
      <c r="U792" s="38"/>
      <c r="V792" s="38"/>
      <c r="W792" s="38"/>
      <c r="X792" s="38"/>
      <c r="Y792" s="38"/>
      <c r="Z792" s="38"/>
      <c r="AA792" s="38"/>
      <c r="AB792" s="38"/>
      <c r="AC792" s="38"/>
      <c r="AD792" s="38"/>
      <c r="AE792" s="38"/>
      <c r="AR792" s="215" t="s">
        <v>301</v>
      </c>
      <c r="AT792" s="215" t="s">
        <v>163</v>
      </c>
      <c r="AU792" s="215" t="s">
        <v>169</v>
      </c>
      <c r="AY792" s="17" t="s">
        <v>159</v>
      </c>
      <c r="BE792" s="216">
        <f>IF(N792="základní",J792,0)</f>
        <v>0</v>
      </c>
      <c r="BF792" s="216">
        <f>IF(N792="snížená",J792,0)</f>
        <v>0</v>
      </c>
      <c r="BG792" s="216">
        <f>IF(N792="zákl. přenesená",J792,0)</f>
        <v>0</v>
      </c>
      <c r="BH792" s="216">
        <f>IF(N792="sníž. přenesená",J792,0)</f>
        <v>0</v>
      </c>
      <c r="BI792" s="216">
        <f>IF(N792="nulová",J792,0)</f>
        <v>0</v>
      </c>
      <c r="BJ792" s="17" t="s">
        <v>169</v>
      </c>
      <c r="BK792" s="216">
        <f>ROUND(I792*H792,2)</f>
        <v>0</v>
      </c>
      <c r="BL792" s="17" t="s">
        <v>301</v>
      </c>
      <c r="BM792" s="215" t="s">
        <v>676</v>
      </c>
    </row>
    <row r="793" s="2" customFormat="1">
      <c r="A793" s="38"/>
      <c r="B793" s="39"/>
      <c r="C793" s="40"/>
      <c r="D793" s="217" t="s">
        <v>171</v>
      </c>
      <c r="E793" s="40"/>
      <c r="F793" s="218" t="s">
        <v>677</v>
      </c>
      <c r="G793" s="40"/>
      <c r="H793" s="40"/>
      <c r="I793" s="219"/>
      <c r="J793" s="40"/>
      <c r="K793" s="40"/>
      <c r="L793" s="44"/>
      <c r="M793" s="220"/>
      <c r="N793" s="221"/>
      <c r="O793" s="84"/>
      <c r="P793" s="84"/>
      <c r="Q793" s="84"/>
      <c r="R793" s="84"/>
      <c r="S793" s="84"/>
      <c r="T793" s="85"/>
      <c r="U793" s="38"/>
      <c r="V793" s="38"/>
      <c r="W793" s="38"/>
      <c r="X793" s="38"/>
      <c r="Y793" s="38"/>
      <c r="Z793" s="38"/>
      <c r="AA793" s="38"/>
      <c r="AB793" s="38"/>
      <c r="AC793" s="38"/>
      <c r="AD793" s="38"/>
      <c r="AE793" s="38"/>
      <c r="AT793" s="17" t="s">
        <v>171</v>
      </c>
      <c r="AU793" s="17" t="s">
        <v>169</v>
      </c>
    </row>
    <row r="794" s="12" customFormat="1" ht="22.8" customHeight="1">
      <c r="A794" s="12"/>
      <c r="B794" s="188"/>
      <c r="C794" s="189"/>
      <c r="D794" s="190" t="s">
        <v>71</v>
      </c>
      <c r="E794" s="202" t="s">
        <v>678</v>
      </c>
      <c r="F794" s="202" t="s">
        <v>679</v>
      </c>
      <c r="G794" s="189"/>
      <c r="H794" s="189"/>
      <c r="I794" s="192"/>
      <c r="J794" s="203">
        <f>BK794</f>
        <v>0</v>
      </c>
      <c r="K794" s="189"/>
      <c r="L794" s="194"/>
      <c r="M794" s="195"/>
      <c r="N794" s="196"/>
      <c r="O794" s="196"/>
      <c r="P794" s="197">
        <f>SUM(P795:P804)</f>
        <v>0</v>
      </c>
      <c r="Q794" s="196"/>
      <c r="R794" s="197">
        <f>SUM(R795:R804)</f>
        <v>0.27878999999999998</v>
      </c>
      <c r="S794" s="196"/>
      <c r="T794" s="198">
        <f>SUM(T795:T804)</f>
        <v>0</v>
      </c>
      <c r="U794" s="12"/>
      <c r="V794" s="12"/>
      <c r="W794" s="12"/>
      <c r="X794" s="12"/>
      <c r="Y794" s="12"/>
      <c r="Z794" s="12"/>
      <c r="AA794" s="12"/>
      <c r="AB794" s="12"/>
      <c r="AC794" s="12"/>
      <c r="AD794" s="12"/>
      <c r="AE794" s="12"/>
      <c r="AR794" s="199" t="s">
        <v>169</v>
      </c>
      <c r="AT794" s="200" t="s">
        <v>71</v>
      </c>
      <c r="AU794" s="200" t="s">
        <v>80</v>
      </c>
      <c r="AY794" s="199" t="s">
        <v>159</v>
      </c>
      <c r="BK794" s="201">
        <f>SUM(BK795:BK804)</f>
        <v>0</v>
      </c>
    </row>
    <row r="795" s="2" customFormat="1" ht="49.05" customHeight="1">
      <c r="A795" s="38"/>
      <c r="B795" s="39"/>
      <c r="C795" s="204" t="s">
        <v>680</v>
      </c>
      <c r="D795" s="204" t="s">
        <v>163</v>
      </c>
      <c r="E795" s="205" t="s">
        <v>681</v>
      </c>
      <c r="F795" s="206" t="s">
        <v>682</v>
      </c>
      <c r="G795" s="207" t="s">
        <v>166</v>
      </c>
      <c r="H795" s="208">
        <v>3</v>
      </c>
      <c r="I795" s="209"/>
      <c r="J795" s="210">
        <f>ROUND(I795*H795,2)</f>
        <v>0</v>
      </c>
      <c r="K795" s="206" t="s">
        <v>167</v>
      </c>
      <c r="L795" s="44"/>
      <c r="M795" s="211" t="s">
        <v>19</v>
      </c>
      <c r="N795" s="212" t="s">
        <v>44</v>
      </c>
      <c r="O795" s="84"/>
      <c r="P795" s="213">
        <f>O795*H795</f>
        <v>0</v>
      </c>
      <c r="Q795" s="213">
        <v>0.01438</v>
      </c>
      <c r="R795" s="213">
        <f>Q795*H795</f>
        <v>0.043139999999999998</v>
      </c>
      <c r="S795" s="213">
        <v>0</v>
      </c>
      <c r="T795" s="214">
        <f>S795*H795</f>
        <v>0</v>
      </c>
      <c r="U795" s="38"/>
      <c r="V795" s="38"/>
      <c r="W795" s="38"/>
      <c r="X795" s="38"/>
      <c r="Y795" s="38"/>
      <c r="Z795" s="38"/>
      <c r="AA795" s="38"/>
      <c r="AB795" s="38"/>
      <c r="AC795" s="38"/>
      <c r="AD795" s="38"/>
      <c r="AE795" s="38"/>
      <c r="AR795" s="215" t="s">
        <v>301</v>
      </c>
      <c r="AT795" s="215" t="s">
        <v>163</v>
      </c>
      <c r="AU795" s="215" t="s">
        <v>169</v>
      </c>
      <c r="AY795" s="17" t="s">
        <v>159</v>
      </c>
      <c r="BE795" s="216">
        <f>IF(N795="základní",J795,0)</f>
        <v>0</v>
      </c>
      <c r="BF795" s="216">
        <f>IF(N795="snížená",J795,0)</f>
        <v>0</v>
      </c>
      <c r="BG795" s="216">
        <f>IF(N795="zákl. přenesená",J795,0)</f>
        <v>0</v>
      </c>
      <c r="BH795" s="216">
        <f>IF(N795="sníž. přenesená",J795,0)</f>
        <v>0</v>
      </c>
      <c r="BI795" s="216">
        <f>IF(N795="nulová",J795,0)</f>
        <v>0</v>
      </c>
      <c r="BJ795" s="17" t="s">
        <v>169</v>
      </c>
      <c r="BK795" s="216">
        <f>ROUND(I795*H795,2)</f>
        <v>0</v>
      </c>
      <c r="BL795" s="17" t="s">
        <v>301</v>
      </c>
      <c r="BM795" s="215" t="s">
        <v>683</v>
      </c>
    </row>
    <row r="796" s="2" customFormat="1">
      <c r="A796" s="38"/>
      <c r="B796" s="39"/>
      <c r="C796" s="40"/>
      <c r="D796" s="217" t="s">
        <v>171</v>
      </c>
      <c r="E796" s="40"/>
      <c r="F796" s="218" t="s">
        <v>684</v>
      </c>
      <c r="G796" s="40"/>
      <c r="H796" s="40"/>
      <c r="I796" s="219"/>
      <c r="J796" s="40"/>
      <c r="K796" s="40"/>
      <c r="L796" s="44"/>
      <c r="M796" s="220"/>
      <c r="N796" s="221"/>
      <c r="O796" s="84"/>
      <c r="P796" s="84"/>
      <c r="Q796" s="84"/>
      <c r="R796" s="84"/>
      <c r="S796" s="84"/>
      <c r="T796" s="85"/>
      <c r="U796" s="38"/>
      <c r="V796" s="38"/>
      <c r="W796" s="38"/>
      <c r="X796" s="38"/>
      <c r="Y796" s="38"/>
      <c r="Z796" s="38"/>
      <c r="AA796" s="38"/>
      <c r="AB796" s="38"/>
      <c r="AC796" s="38"/>
      <c r="AD796" s="38"/>
      <c r="AE796" s="38"/>
      <c r="AT796" s="17" t="s">
        <v>171</v>
      </c>
      <c r="AU796" s="17" t="s">
        <v>169</v>
      </c>
    </row>
    <row r="797" s="13" customFormat="1">
      <c r="A797" s="13"/>
      <c r="B797" s="222"/>
      <c r="C797" s="223"/>
      <c r="D797" s="217" t="s">
        <v>173</v>
      </c>
      <c r="E797" s="224" t="s">
        <v>19</v>
      </c>
      <c r="F797" s="225" t="s">
        <v>191</v>
      </c>
      <c r="G797" s="223"/>
      <c r="H797" s="224" t="s">
        <v>19</v>
      </c>
      <c r="I797" s="226"/>
      <c r="J797" s="223"/>
      <c r="K797" s="223"/>
      <c r="L797" s="227"/>
      <c r="M797" s="228"/>
      <c r="N797" s="229"/>
      <c r="O797" s="229"/>
      <c r="P797" s="229"/>
      <c r="Q797" s="229"/>
      <c r="R797" s="229"/>
      <c r="S797" s="229"/>
      <c r="T797" s="230"/>
      <c r="U797" s="13"/>
      <c r="V797" s="13"/>
      <c r="W797" s="13"/>
      <c r="X797" s="13"/>
      <c r="Y797" s="13"/>
      <c r="Z797" s="13"/>
      <c r="AA797" s="13"/>
      <c r="AB797" s="13"/>
      <c r="AC797" s="13"/>
      <c r="AD797" s="13"/>
      <c r="AE797" s="13"/>
      <c r="AT797" s="231" t="s">
        <v>173</v>
      </c>
      <c r="AU797" s="231" t="s">
        <v>169</v>
      </c>
      <c r="AV797" s="13" t="s">
        <v>80</v>
      </c>
      <c r="AW797" s="13" t="s">
        <v>33</v>
      </c>
      <c r="AX797" s="13" t="s">
        <v>72</v>
      </c>
      <c r="AY797" s="231" t="s">
        <v>159</v>
      </c>
    </row>
    <row r="798" s="14" customFormat="1">
      <c r="A798" s="14"/>
      <c r="B798" s="232"/>
      <c r="C798" s="233"/>
      <c r="D798" s="217" t="s">
        <v>173</v>
      </c>
      <c r="E798" s="234" t="s">
        <v>19</v>
      </c>
      <c r="F798" s="235" t="s">
        <v>310</v>
      </c>
      <c r="G798" s="233"/>
      <c r="H798" s="236">
        <v>3</v>
      </c>
      <c r="I798" s="237"/>
      <c r="J798" s="233"/>
      <c r="K798" s="233"/>
      <c r="L798" s="238"/>
      <c r="M798" s="239"/>
      <c r="N798" s="240"/>
      <c r="O798" s="240"/>
      <c r="P798" s="240"/>
      <c r="Q798" s="240"/>
      <c r="R798" s="240"/>
      <c r="S798" s="240"/>
      <c r="T798" s="241"/>
      <c r="U798" s="14"/>
      <c r="V798" s="14"/>
      <c r="W798" s="14"/>
      <c r="X798" s="14"/>
      <c r="Y798" s="14"/>
      <c r="Z798" s="14"/>
      <c r="AA798" s="14"/>
      <c r="AB798" s="14"/>
      <c r="AC798" s="14"/>
      <c r="AD798" s="14"/>
      <c r="AE798" s="14"/>
      <c r="AT798" s="242" t="s">
        <v>173</v>
      </c>
      <c r="AU798" s="242" t="s">
        <v>169</v>
      </c>
      <c r="AV798" s="14" t="s">
        <v>169</v>
      </c>
      <c r="AW798" s="14" t="s">
        <v>33</v>
      </c>
      <c r="AX798" s="14" t="s">
        <v>80</v>
      </c>
      <c r="AY798" s="242" t="s">
        <v>159</v>
      </c>
    </row>
    <row r="799" s="2" customFormat="1" ht="37.8" customHeight="1">
      <c r="A799" s="38"/>
      <c r="B799" s="39"/>
      <c r="C799" s="204" t="s">
        <v>685</v>
      </c>
      <c r="D799" s="204" t="s">
        <v>163</v>
      </c>
      <c r="E799" s="205" t="s">
        <v>686</v>
      </c>
      <c r="F799" s="206" t="s">
        <v>687</v>
      </c>
      <c r="G799" s="207" t="s">
        <v>166</v>
      </c>
      <c r="H799" s="208">
        <v>15</v>
      </c>
      <c r="I799" s="209"/>
      <c r="J799" s="210">
        <f>ROUND(I799*H799,2)</f>
        <v>0</v>
      </c>
      <c r="K799" s="206" t="s">
        <v>167</v>
      </c>
      <c r="L799" s="44"/>
      <c r="M799" s="211" t="s">
        <v>19</v>
      </c>
      <c r="N799" s="212" t="s">
        <v>44</v>
      </c>
      <c r="O799" s="84"/>
      <c r="P799" s="213">
        <f>O799*H799</f>
        <v>0</v>
      </c>
      <c r="Q799" s="213">
        <v>0.015709999999999998</v>
      </c>
      <c r="R799" s="213">
        <f>Q799*H799</f>
        <v>0.23564999999999997</v>
      </c>
      <c r="S799" s="213">
        <v>0</v>
      </c>
      <c r="T799" s="214">
        <f>S799*H799</f>
        <v>0</v>
      </c>
      <c r="U799" s="38"/>
      <c r="V799" s="38"/>
      <c r="W799" s="38"/>
      <c r="X799" s="38"/>
      <c r="Y799" s="38"/>
      <c r="Z799" s="38"/>
      <c r="AA799" s="38"/>
      <c r="AB799" s="38"/>
      <c r="AC799" s="38"/>
      <c r="AD799" s="38"/>
      <c r="AE799" s="38"/>
      <c r="AR799" s="215" t="s">
        <v>301</v>
      </c>
      <c r="AT799" s="215" t="s">
        <v>163</v>
      </c>
      <c r="AU799" s="215" t="s">
        <v>169</v>
      </c>
      <c r="AY799" s="17" t="s">
        <v>159</v>
      </c>
      <c r="BE799" s="216">
        <f>IF(N799="základní",J799,0)</f>
        <v>0</v>
      </c>
      <c r="BF799" s="216">
        <f>IF(N799="snížená",J799,0)</f>
        <v>0</v>
      </c>
      <c r="BG799" s="216">
        <f>IF(N799="zákl. přenesená",J799,0)</f>
        <v>0</v>
      </c>
      <c r="BH799" s="216">
        <f>IF(N799="sníž. přenesená",J799,0)</f>
        <v>0</v>
      </c>
      <c r="BI799" s="216">
        <f>IF(N799="nulová",J799,0)</f>
        <v>0</v>
      </c>
      <c r="BJ799" s="17" t="s">
        <v>169</v>
      </c>
      <c r="BK799" s="216">
        <f>ROUND(I799*H799,2)</f>
        <v>0</v>
      </c>
      <c r="BL799" s="17" t="s">
        <v>301</v>
      </c>
      <c r="BM799" s="215" t="s">
        <v>688</v>
      </c>
    </row>
    <row r="800" s="2" customFormat="1">
      <c r="A800" s="38"/>
      <c r="B800" s="39"/>
      <c r="C800" s="40"/>
      <c r="D800" s="217" t="s">
        <v>171</v>
      </c>
      <c r="E800" s="40"/>
      <c r="F800" s="218" t="s">
        <v>689</v>
      </c>
      <c r="G800" s="40"/>
      <c r="H800" s="40"/>
      <c r="I800" s="219"/>
      <c r="J800" s="40"/>
      <c r="K800" s="40"/>
      <c r="L800" s="44"/>
      <c r="M800" s="220"/>
      <c r="N800" s="221"/>
      <c r="O800" s="84"/>
      <c r="P800" s="84"/>
      <c r="Q800" s="84"/>
      <c r="R800" s="84"/>
      <c r="S800" s="84"/>
      <c r="T800" s="85"/>
      <c r="U800" s="38"/>
      <c r="V800" s="38"/>
      <c r="W800" s="38"/>
      <c r="X800" s="38"/>
      <c r="Y800" s="38"/>
      <c r="Z800" s="38"/>
      <c r="AA800" s="38"/>
      <c r="AB800" s="38"/>
      <c r="AC800" s="38"/>
      <c r="AD800" s="38"/>
      <c r="AE800" s="38"/>
      <c r="AT800" s="17" t="s">
        <v>171</v>
      </c>
      <c r="AU800" s="17" t="s">
        <v>169</v>
      </c>
    </row>
    <row r="801" s="13" customFormat="1">
      <c r="A801" s="13"/>
      <c r="B801" s="222"/>
      <c r="C801" s="223"/>
      <c r="D801" s="217" t="s">
        <v>173</v>
      </c>
      <c r="E801" s="224" t="s">
        <v>19</v>
      </c>
      <c r="F801" s="225" t="s">
        <v>690</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173</v>
      </c>
      <c r="AU801" s="231" t="s">
        <v>169</v>
      </c>
      <c r="AV801" s="13" t="s">
        <v>80</v>
      </c>
      <c r="AW801" s="13" t="s">
        <v>33</v>
      </c>
      <c r="AX801" s="13" t="s">
        <v>72</v>
      </c>
      <c r="AY801" s="231" t="s">
        <v>159</v>
      </c>
    </row>
    <row r="802" s="14" customFormat="1">
      <c r="A802" s="14"/>
      <c r="B802" s="232"/>
      <c r="C802" s="233"/>
      <c r="D802" s="217" t="s">
        <v>173</v>
      </c>
      <c r="E802" s="234" t="s">
        <v>19</v>
      </c>
      <c r="F802" s="235" t="s">
        <v>691</v>
      </c>
      <c r="G802" s="233"/>
      <c r="H802" s="236">
        <v>15</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173</v>
      </c>
      <c r="AU802" s="242" t="s">
        <v>169</v>
      </c>
      <c r="AV802" s="14" t="s">
        <v>169</v>
      </c>
      <c r="AW802" s="14" t="s">
        <v>33</v>
      </c>
      <c r="AX802" s="14" t="s">
        <v>80</v>
      </c>
      <c r="AY802" s="242" t="s">
        <v>159</v>
      </c>
    </row>
    <row r="803" s="2" customFormat="1" ht="37.8" customHeight="1">
      <c r="A803" s="38"/>
      <c r="B803" s="39"/>
      <c r="C803" s="204" t="s">
        <v>692</v>
      </c>
      <c r="D803" s="204" t="s">
        <v>163</v>
      </c>
      <c r="E803" s="205" t="s">
        <v>674</v>
      </c>
      <c r="F803" s="206" t="s">
        <v>675</v>
      </c>
      <c r="G803" s="207" t="s">
        <v>636</v>
      </c>
      <c r="H803" s="264"/>
      <c r="I803" s="209"/>
      <c r="J803" s="210">
        <f>ROUND(I803*H803,2)</f>
        <v>0</v>
      </c>
      <c r="K803" s="206" t="s">
        <v>167</v>
      </c>
      <c r="L803" s="44"/>
      <c r="M803" s="211" t="s">
        <v>19</v>
      </c>
      <c r="N803" s="212" t="s">
        <v>44</v>
      </c>
      <c r="O803" s="84"/>
      <c r="P803" s="213">
        <f>O803*H803</f>
        <v>0</v>
      </c>
      <c r="Q803" s="213">
        <v>0</v>
      </c>
      <c r="R803" s="213">
        <f>Q803*H803</f>
        <v>0</v>
      </c>
      <c r="S803" s="213">
        <v>0</v>
      </c>
      <c r="T803" s="214">
        <f>S803*H803</f>
        <v>0</v>
      </c>
      <c r="U803" s="38"/>
      <c r="V803" s="38"/>
      <c r="W803" s="38"/>
      <c r="X803" s="38"/>
      <c r="Y803" s="38"/>
      <c r="Z803" s="38"/>
      <c r="AA803" s="38"/>
      <c r="AB803" s="38"/>
      <c r="AC803" s="38"/>
      <c r="AD803" s="38"/>
      <c r="AE803" s="38"/>
      <c r="AR803" s="215" t="s">
        <v>301</v>
      </c>
      <c r="AT803" s="215" t="s">
        <v>163</v>
      </c>
      <c r="AU803" s="215" t="s">
        <v>169</v>
      </c>
      <c r="AY803" s="17" t="s">
        <v>159</v>
      </c>
      <c r="BE803" s="216">
        <f>IF(N803="základní",J803,0)</f>
        <v>0</v>
      </c>
      <c r="BF803" s="216">
        <f>IF(N803="snížená",J803,0)</f>
        <v>0</v>
      </c>
      <c r="BG803" s="216">
        <f>IF(N803="zákl. přenesená",J803,0)</f>
        <v>0</v>
      </c>
      <c r="BH803" s="216">
        <f>IF(N803="sníž. přenesená",J803,0)</f>
        <v>0</v>
      </c>
      <c r="BI803" s="216">
        <f>IF(N803="nulová",J803,0)</f>
        <v>0</v>
      </c>
      <c r="BJ803" s="17" t="s">
        <v>169</v>
      </c>
      <c r="BK803" s="216">
        <f>ROUND(I803*H803,2)</f>
        <v>0</v>
      </c>
      <c r="BL803" s="17" t="s">
        <v>301</v>
      </c>
      <c r="BM803" s="215" t="s">
        <v>693</v>
      </c>
    </row>
    <row r="804" s="2" customFormat="1">
      <c r="A804" s="38"/>
      <c r="B804" s="39"/>
      <c r="C804" s="40"/>
      <c r="D804" s="217" t="s">
        <v>171</v>
      </c>
      <c r="E804" s="40"/>
      <c r="F804" s="218" t="s">
        <v>677</v>
      </c>
      <c r="G804" s="40"/>
      <c r="H804" s="40"/>
      <c r="I804" s="219"/>
      <c r="J804" s="40"/>
      <c r="K804" s="40"/>
      <c r="L804" s="44"/>
      <c r="M804" s="220"/>
      <c r="N804" s="221"/>
      <c r="O804" s="84"/>
      <c r="P804" s="84"/>
      <c r="Q804" s="84"/>
      <c r="R804" s="84"/>
      <c r="S804" s="84"/>
      <c r="T804" s="85"/>
      <c r="U804" s="38"/>
      <c r="V804" s="38"/>
      <c r="W804" s="38"/>
      <c r="X804" s="38"/>
      <c r="Y804" s="38"/>
      <c r="Z804" s="38"/>
      <c r="AA804" s="38"/>
      <c r="AB804" s="38"/>
      <c r="AC804" s="38"/>
      <c r="AD804" s="38"/>
      <c r="AE804" s="38"/>
      <c r="AT804" s="17" t="s">
        <v>171</v>
      </c>
      <c r="AU804" s="17" t="s">
        <v>169</v>
      </c>
    </row>
    <row r="805" s="12" customFormat="1" ht="22.8" customHeight="1">
      <c r="A805" s="12"/>
      <c r="B805" s="188"/>
      <c r="C805" s="189"/>
      <c r="D805" s="190" t="s">
        <v>71</v>
      </c>
      <c r="E805" s="202" t="s">
        <v>694</v>
      </c>
      <c r="F805" s="202" t="s">
        <v>695</v>
      </c>
      <c r="G805" s="189"/>
      <c r="H805" s="189"/>
      <c r="I805" s="192"/>
      <c r="J805" s="203">
        <f>BK805</f>
        <v>0</v>
      </c>
      <c r="K805" s="189"/>
      <c r="L805" s="194"/>
      <c r="M805" s="195"/>
      <c r="N805" s="196"/>
      <c r="O805" s="196"/>
      <c r="P805" s="197">
        <f>SUM(P806:P852)</f>
        <v>0</v>
      </c>
      <c r="Q805" s="196"/>
      <c r="R805" s="197">
        <f>SUM(R806:R852)</f>
        <v>0.21383199999999999</v>
      </c>
      <c r="S805" s="196"/>
      <c r="T805" s="198">
        <f>SUM(T806:T852)</f>
        <v>0.22315199999999999</v>
      </c>
      <c r="U805" s="12"/>
      <c r="V805" s="12"/>
      <c r="W805" s="12"/>
      <c r="X805" s="12"/>
      <c r="Y805" s="12"/>
      <c r="Z805" s="12"/>
      <c r="AA805" s="12"/>
      <c r="AB805" s="12"/>
      <c r="AC805" s="12"/>
      <c r="AD805" s="12"/>
      <c r="AE805" s="12"/>
      <c r="AR805" s="199" t="s">
        <v>169</v>
      </c>
      <c r="AT805" s="200" t="s">
        <v>71</v>
      </c>
      <c r="AU805" s="200" t="s">
        <v>80</v>
      </c>
      <c r="AY805" s="199" t="s">
        <v>159</v>
      </c>
      <c r="BK805" s="201">
        <f>SUM(BK806:BK852)</f>
        <v>0</v>
      </c>
    </row>
    <row r="806" s="2" customFormat="1" ht="24.15" customHeight="1">
      <c r="A806" s="38"/>
      <c r="B806" s="39"/>
      <c r="C806" s="204" t="s">
        <v>696</v>
      </c>
      <c r="D806" s="204" t="s">
        <v>163</v>
      </c>
      <c r="E806" s="205" t="s">
        <v>697</v>
      </c>
      <c r="F806" s="206" t="s">
        <v>698</v>
      </c>
      <c r="G806" s="207" t="s">
        <v>166</v>
      </c>
      <c r="H806" s="208">
        <v>3</v>
      </c>
      <c r="I806" s="209"/>
      <c r="J806" s="210">
        <f>ROUND(I806*H806,2)</f>
        <v>0</v>
      </c>
      <c r="K806" s="206" t="s">
        <v>167</v>
      </c>
      <c r="L806" s="44"/>
      <c r="M806" s="211" t="s">
        <v>19</v>
      </c>
      <c r="N806" s="212" t="s">
        <v>44</v>
      </c>
      <c r="O806" s="84"/>
      <c r="P806" s="213">
        <f>O806*H806</f>
        <v>0</v>
      </c>
      <c r="Q806" s="213">
        <v>0</v>
      </c>
      <c r="R806" s="213">
        <f>Q806*H806</f>
        <v>0</v>
      </c>
      <c r="S806" s="213">
        <v>0.00594</v>
      </c>
      <c r="T806" s="214">
        <f>S806*H806</f>
        <v>0.017819999999999999</v>
      </c>
      <c r="U806" s="38"/>
      <c r="V806" s="38"/>
      <c r="W806" s="38"/>
      <c r="X806" s="38"/>
      <c r="Y806" s="38"/>
      <c r="Z806" s="38"/>
      <c r="AA806" s="38"/>
      <c r="AB806" s="38"/>
      <c r="AC806" s="38"/>
      <c r="AD806" s="38"/>
      <c r="AE806" s="38"/>
      <c r="AR806" s="215" t="s">
        <v>301</v>
      </c>
      <c r="AT806" s="215" t="s">
        <v>163</v>
      </c>
      <c r="AU806" s="215" t="s">
        <v>169</v>
      </c>
      <c r="AY806" s="17" t="s">
        <v>159</v>
      </c>
      <c r="BE806" s="216">
        <f>IF(N806="základní",J806,0)</f>
        <v>0</v>
      </c>
      <c r="BF806" s="216">
        <f>IF(N806="snížená",J806,0)</f>
        <v>0</v>
      </c>
      <c r="BG806" s="216">
        <f>IF(N806="zákl. přenesená",J806,0)</f>
        <v>0</v>
      </c>
      <c r="BH806" s="216">
        <f>IF(N806="sníž. přenesená",J806,0)</f>
        <v>0</v>
      </c>
      <c r="BI806" s="216">
        <f>IF(N806="nulová",J806,0)</f>
        <v>0</v>
      </c>
      <c r="BJ806" s="17" t="s">
        <v>169</v>
      </c>
      <c r="BK806" s="216">
        <f>ROUND(I806*H806,2)</f>
        <v>0</v>
      </c>
      <c r="BL806" s="17" t="s">
        <v>301</v>
      </c>
      <c r="BM806" s="215" t="s">
        <v>699</v>
      </c>
    </row>
    <row r="807" s="13" customFormat="1">
      <c r="A807" s="13"/>
      <c r="B807" s="222"/>
      <c r="C807" s="223"/>
      <c r="D807" s="217" t="s">
        <v>173</v>
      </c>
      <c r="E807" s="224" t="s">
        <v>19</v>
      </c>
      <c r="F807" s="225" t="s">
        <v>700</v>
      </c>
      <c r="G807" s="223"/>
      <c r="H807" s="224" t="s">
        <v>19</v>
      </c>
      <c r="I807" s="226"/>
      <c r="J807" s="223"/>
      <c r="K807" s="223"/>
      <c r="L807" s="227"/>
      <c r="M807" s="228"/>
      <c r="N807" s="229"/>
      <c r="O807" s="229"/>
      <c r="P807" s="229"/>
      <c r="Q807" s="229"/>
      <c r="R807" s="229"/>
      <c r="S807" s="229"/>
      <c r="T807" s="230"/>
      <c r="U807" s="13"/>
      <c r="V807" s="13"/>
      <c r="W807" s="13"/>
      <c r="X807" s="13"/>
      <c r="Y807" s="13"/>
      <c r="Z807" s="13"/>
      <c r="AA807" s="13"/>
      <c r="AB807" s="13"/>
      <c r="AC807" s="13"/>
      <c r="AD807" s="13"/>
      <c r="AE807" s="13"/>
      <c r="AT807" s="231" t="s">
        <v>173</v>
      </c>
      <c r="AU807" s="231" t="s">
        <v>169</v>
      </c>
      <c r="AV807" s="13" t="s">
        <v>80</v>
      </c>
      <c r="AW807" s="13" t="s">
        <v>33</v>
      </c>
      <c r="AX807" s="13" t="s">
        <v>72</v>
      </c>
      <c r="AY807" s="231" t="s">
        <v>159</v>
      </c>
    </row>
    <row r="808" s="14" customFormat="1">
      <c r="A808" s="14"/>
      <c r="B808" s="232"/>
      <c r="C808" s="233"/>
      <c r="D808" s="217" t="s">
        <v>173</v>
      </c>
      <c r="E808" s="234" t="s">
        <v>19</v>
      </c>
      <c r="F808" s="235" t="s">
        <v>310</v>
      </c>
      <c r="G808" s="233"/>
      <c r="H808" s="236">
        <v>3</v>
      </c>
      <c r="I808" s="237"/>
      <c r="J808" s="233"/>
      <c r="K808" s="233"/>
      <c r="L808" s="238"/>
      <c r="M808" s="239"/>
      <c r="N808" s="240"/>
      <c r="O808" s="240"/>
      <c r="P808" s="240"/>
      <c r="Q808" s="240"/>
      <c r="R808" s="240"/>
      <c r="S808" s="240"/>
      <c r="T808" s="241"/>
      <c r="U808" s="14"/>
      <c r="V808" s="14"/>
      <c r="W808" s="14"/>
      <c r="X808" s="14"/>
      <c r="Y808" s="14"/>
      <c r="Z808" s="14"/>
      <c r="AA808" s="14"/>
      <c r="AB808" s="14"/>
      <c r="AC808" s="14"/>
      <c r="AD808" s="14"/>
      <c r="AE808" s="14"/>
      <c r="AT808" s="242" t="s">
        <v>173</v>
      </c>
      <c r="AU808" s="242" t="s">
        <v>169</v>
      </c>
      <c r="AV808" s="14" t="s">
        <v>169</v>
      </c>
      <c r="AW808" s="14" t="s">
        <v>33</v>
      </c>
      <c r="AX808" s="14" t="s">
        <v>80</v>
      </c>
      <c r="AY808" s="242" t="s">
        <v>159</v>
      </c>
    </row>
    <row r="809" s="2" customFormat="1" ht="24.15" customHeight="1">
      <c r="A809" s="38"/>
      <c r="B809" s="39"/>
      <c r="C809" s="204" t="s">
        <v>701</v>
      </c>
      <c r="D809" s="204" t="s">
        <v>163</v>
      </c>
      <c r="E809" s="205" t="s">
        <v>702</v>
      </c>
      <c r="F809" s="206" t="s">
        <v>703</v>
      </c>
      <c r="G809" s="207" t="s">
        <v>278</v>
      </c>
      <c r="H809" s="208">
        <v>27.600000000000001</v>
      </c>
      <c r="I809" s="209"/>
      <c r="J809" s="210">
        <f>ROUND(I809*H809,2)</f>
        <v>0</v>
      </c>
      <c r="K809" s="206" t="s">
        <v>167</v>
      </c>
      <c r="L809" s="44"/>
      <c r="M809" s="211" t="s">
        <v>19</v>
      </c>
      <c r="N809" s="212" t="s">
        <v>44</v>
      </c>
      <c r="O809" s="84"/>
      <c r="P809" s="213">
        <f>O809*H809</f>
        <v>0</v>
      </c>
      <c r="Q809" s="213">
        <v>0</v>
      </c>
      <c r="R809" s="213">
        <f>Q809*H809</f>
        <v>0</v>
      </c>
      <c r="S809" s="213">
        <v>0.00167</v>
      </c>
      <c r="T809" s="214">
        <f>S809*H809</f>
        <v>0.046092000000000001</v>
      </c>
      <c r="U809" s="38"/>
      <c r="V809" s="38"/>
      <c r="W809" s="38"/>
      <c r="X809" s="38"/>
      <c r="Y809" s="38"/>
      <c r="Z809" s="38"/>
      <c r="AA809" s="38"/>
      <c r="AB809" s="38"/>
      <c r="AC809" s="38"/>
      <c r="AD809" s="38"/>
      <c r="AE809" s="38"/>
      <c r="AR809" s="215" t="s">
        <v>301</v>
      </c>
      <c r="AT809" s="215" t="s">
        <v>163</v>
      </c>
      <c r="AU809" s="215" t="s">
        <v>169</v>
      </c>
      <c r="AY809" s="17" t="s">
        <v>159</v>
      </c>
      <c r="BE809" s="216">
        <f>IF(N809="základní",J809,0)</f>
        <v>0</v>
      </c>
      <c r="BF809" s="216">
        <f>IF(N809="snížená",J809,0)</f>
        <v>0</v>
      </c>
      <c r="BG809" s="216">
        <f>IF(N809="zákl. přenesená",J809,0)</f>
        <v>0</v>
      </c>
      <c r="BH809" s="216">
        <f>IF(N809="sníž. přenesená",J809,0)</f>
        <v>0</v>
      </c>
      <c r="BI809" s="216">
        <f>IF(N809="nulová",J809,0)</f>
        <v>0</v>
      </c>
      <c r="BJ809" s="17" t="s">
        <v>169</v>
      </c>
      <c r="BK809" s="216">
        <f>ROUND(I809*H809,2)</f>
        <v>0</v>
      </c>
      <c r="BL809" s="17" t="s">
        <v>301</v>
      </c>
      <c r="BM809" s="215" t="s">
        <v>704</v>
      </c>
    </row>
    <row r="810" s="13" customFormat="1">
      <c r="A810" s="13"/>
      <c r="B810" s="222"/>
      <c r="C810" s="223"/>
      <c r="D810" s="217" t="s">
        <v>173</v>
      </c>
      <c r="E810" s="224" t="s">
        <v>19</v>
      </c>
      <c r="F810" s="225" t="s">
        <v>705</v>
      </c>
      <c r="G810" s="223"/>
      <c r="H810" s="224" t="s">
        <v>19</v>
      </c>
      <c r="I810" s="226"/>
      <c r="J810" s="223"/>
      <c r="K810" s="223"/>
      <c r="L810" s="227"/>
      <c r="M810" s="228"/>
      <c r="N810" s="229"/>
      <c r="O810" s="229"/>
      <c r="P810" s="229"/>
      <c r="Q810" s="229"/>
      <c r="R810" s="229"/>
      <c r="S810" s="229"/>
      <c r="T810" s="230"/>
      <c r="U810" s="13"/>
      <c r="V810" s="13"/>
      <c r="W810" s="13"/>
      <c r="X810" s="13"/>
      <c r="Y810" s="13"/>
      <c r="Z810" s="13"/>
      <c r="AA810" s="13"/>
      <c r="AB810" s="13"/>
      <c r="AC810" s="13"/>
      <c r="AD810" s="13"/>
      <c r="AE810" s="13"/>
      <c r="AT810" s="231" t="s">
        <v>173</v>
      </c>
      <c r="AU810" s="231" t="s">
        <v>169</v>
      </c>
      <c r="AV810" s="13" t="s">
        <v>80</v>
      </c>
      <c r="AW810" s="13" t="s">
        <v>33</v>
      </c>
      <c r="AX810" s="13" t="s">
        <v>72</v>
      </c>
      <c r="AY810" s="231" t="s">
        <v>159</v>
      </c>
    </row>
    <row r="811" s="14" customFormat="1">
      <c r="A811" s="14"/>
      <c r="B811" s="232"/>
      <c r="C811" s="233"/>
      <c r="D811" s="217" t="s">
        <v>173</v>
      </c>
      <c r="E811" s="234" t="s">
        <v>19</v>
      </c>
      <c r="F811" s="235" t="s">
        <v>706</v>
      </c>
      <c r="G811" s="233"/>
      <c r="H811" s="236">
        <v>10.5</v>
      </c>
      <c r="I811" s="237"/>
      <c r="J811" s="233"/>
      <c r="K811" s="233"/>
      <c r="L811" s="238"/>
      <c r="M811" s="239"/>
      <c r="N811" s="240"/>
      <c r="O811" s="240"/>
      <c r="P811" s="240"/>
      <c r="Q811" s="240"/>
      <c r="R811" s="240"/>
      <c r="S811" s="240"/>
      <c r="T811" s="241"/>
      <c r="U811" s="14"/>
      <c r="V811" s="14"/>
      <c r="W811" s="14"/>
      <c r="X811" s="14"/>
      <c r="Y811" s="14"/>
      <c r="Z811" s="14"/>
      <c r="AA811" s="14"/>
      <c r="AB811" s="14"/>
      <c r="AC811" s="14"/>
      <c r="AD811" s="14"/>
      <c r="AE811" s="14"/>
      <c r="AT811" s="242" t="s">
        <v>173</v>
      </c>
      <c r="AU811" s="242" t="s">
        <v>169</v>
      </c>
      <c r="AV811" s="14" t="s">
        <v>169</v>
      </c>
      <c r="AW811" s="14" t="s">
        <v>33</v>
      </c>
      <c r="AX811" s="14" t="s">
        <v>72</v>
      </c>
      <c r="AY811" s="242" t="s">
        <v>159</v>
      </c>
    </row>
    <row r="812" s="14" customFormat="1">
      <c r="A812" s="14"/>
      <c r="B812" s="232"/>
      <c r="C812" s="233"/>
      <c r="D812" s="217" t="s">
        <v>173</v>
      </c>
      <c r="E812" s="234" t="s">
        <v>19</v>
      </c>
      <c r="F812" s="235" t="s">
        <v>707</v>
      </c>
      <c r="G812" s="233"/>
      <c r="H812" s="236">
        <v>13.800000000000001</v>
      </c>
      <c r="I812" s="237"/>
      <c r="J812" s="233"/>
      <c r="K812" s="233"/>
      <c r="L812" s="238"/>
      <c r="M812" s="239"/>
      <c r="N812" s="240"/>
      <c r="O812" s="240"/>
      <c r="P812" s="240"/>
      <c r="Q812" s="240"/>
      <c r="R812" s="240"/>
      <c r="S812" s="240"/>
      <c r="T812" s="241"/>
      <c r="U812" s="14"/>
      <c r="V812" s="14"/>
      <c r="W812" s="14"/>
      <c r="X812" s="14"/>
      <c r="Y812" s="14"/>
      <c r="Z812" s="14"/>
      <c r="AA812" s="14"/>
      <c r="AB812" s="14"/>
      <c r="AC812" s="14"/>
      <c r="AD812" s="14"/>
      <c r="AE812" s="14"/>
      <c r="AT812" s="242" t="s">
        <v>173</v>
      </c>
      <c r="AU812" s="242" t="s">
        <v>169</v>
      </c>
      <c r="AV812" s="14" t="s">
        <v>169</v>
      </c>
      <c r="AW812" s="14" t="s">
        <v>33</v>
      </c>
      <c r="AX812" s="14" t="s">
        <v>72</v>
      </c>
      <c r="AY812" s="242" t="s">
        <v>159</v>
      </c>
    </row>
    <row r="813" s="14" customFormat="1">
      <c r="A813" s="14"/>
      <c r="B813" s="232"/>
      <c r="C813" s="233"/>
      <c r="D813" s="217" t="s">
        <v>173</v>
      </c>
      <c r="E813" s="234" t="s">
        <v>19</v>
      </c>
      <c r="F813" s="235" t="s">
        <v>468</v>
      </c>
      <c r="G813" s="233"/>
      <c r="H813" s="236">
        <v>1.6000000000000001</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173</v>
      </c>
      <c r="AU813" s="242" t="s">
        <v>169</v>
      </c>
      <c r="AV813" s="14" t="s">
        <v>169</v>
      </c>
      <c r="AW813" s="14" t="s">
        <v>33</v>
      </c>
      <c r="AX813" s="14" t="s">
        <v>72</v>
      </c>
      <c r="AY813" s="242" t="s">
        <v>159</v>
      </c>
    </row>
    <row r="814" s="14" customFormat="1">
      <c r="A814" s="14"/>
      <c r="B814" s="232"/>
      <c r="C814" s="233"/>
      <c r="D814" s="217" t="s">
        <v>173</v>
      </c>
      <c r="E814" s="234" t="s">
        <v>19</v>
      </c>
      <c r="F814" s="235" t="s">
        <v>708</v>
      </c>
      <c r="G814" s="233"/>
      <c r="H814" s="236">
        <v>1</v>
      </c>
      <c r="I814" s="237"/>
      <c r="J814" s="233"/>
      <c r="K814" s="233"/>
      <c r="L814" s="238"/>
      <c r="M814" s="239"/>
      <c r="N814" s="240"/>
      <c r="O814" s="240"/>
      <c r="P814" s="240"/>
      <c r="Q814" s="240"/>
      <c r="R814" s="240"/>
      <c r="S814" s="240"/>
      <c r="T814" s="241"/>
      <c r="U814" s="14"/>
      <c r="V814" s="14"/>
      <c r="W814" s="14"/>
      <c r="X814" s="14"/>
      <c r="Y814" s="14"/>
      <c r="Z814" s="14"/>
      <c r="AA814" s="14"/>
      <c r="AB814" s="14"/>
      <c r="AC814" s="14"/>
      <c r="AD814" s="14"/>
      <c r="AE814" s="14"/>
      <c r="AT814" s="242" t="s">
        <v>173</v>
      </c>
      <c r="AU814" s="242" t="s">
        <v>169</v>
      </c>
      <c r="AV814" s="14" t="s">
        <v>169</v>
      </c>
      <c r="AW814" s="14" t="s">
        <v>33</v>
      </c>
      <c r="AX814" s="14" t="s">
        <v>72</v>
      </c>
      <c r="AY814" s="242" t="s">
        <v>159</v>
      </c>
    </row>
    <row r="815" s="14" customFormat="1">
      <c r="A815" s="14"/>
      <c r="B815" s="232"/>
      <c r="C815" s="233"/>
      <c r="D815" s="217" t="s">
        <v>173</v>
      </c>
      <c r="E815" s="234" t="s">
        <v>19</v>
      </c>
      <c r="F815" s="235" t="s">
        <v>709</v>
      </c>
      <c r="G815" s="233"/>
      <c r="H815" s="236">
        <v>0.69999999999999996</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173</v>
      </c>
      <c r="AU815" s="242" t="s">
        <v>169</v>
      </c>
      <c r="AV815" s="14" t="s">
        <v>169</v>
      </c>
      <c r="AW815" s="14" t="s">
        <v>33</v>
      </c>
      <c r="AX815" s="14" t="s">
        <v>72</v>
      </c>
      <c r="AY815" s="242" t="s">
        <v>159</v>
      </c>
    </row>
    <row r="816" s="15" customFormat="1">
      <c r="A816" s="15"/>
      <c r="B816" s="243"/>
      <c r="C816" s="244"/>
      <c r="D816" s="217" t="s">
        <v>173</v>
      </c>
      <c r="E816" s="245" t="s">
        <v>19</v>
      </c>
      <c r="F816" s="246" t="s">
        <v>177</v>
      </c>
      <c r="G816" s="244"/>
      <c r="H816" s="247">
        <v>27.600000000000001</v>
      </c>
      <c r="I816" s="248"/>
      <c r="J816" s="244"/>
      <c r="K816" s="244"/>
      <c r="L816" s="249"/>
      <c r="M816" s="250"/>
      <c r="N816" s="251"/>
      <c r="O816" s="251"/>
      <c r="P816" s="251"/>
      <c r="Q816" s="251"/>
      <c r="R816" s="251"/>
      <c r="S816" s="251"/>
      <c r="T816" s="252"/>
      <c r="U816" s="15"/>
      <c r="V816" s="15"/>
      <c r="W816" s="15"/>
      <c r="X816" s="15"/>
      <c r="Y816" s="15"/>
      <c r="Z816" s="15"/>
      <c r="AA816" s="15"/>
      <c r="AB816" s="15"/>
      <c r="AC816" s="15"/>
      <c r="AD816" s="15"/>
      <c r="AE816" s="15"/>
      <c r="AT816" s="253" t="s">
        <v>173</v>
      </c>
      <c r="AU816" s="253" t="s">
        <v>169</v>
      </c>
      <c r="AV816" s="15" t="s">
        <v>168</v>
      </c>
      <c r="AW816" s="15" t="s">
        <v>33</v>
      </c>
      <c r="AX816" s="15" t="s">
        <v>80</v>
      </c>
      <c r="AY816" s="253" t="s">
        <v>159</v>
      </c>
    </row>
    <row r="817" s="2" customFormat="1" ht="24.15" customHeight="1">
      <c r="A817" s="38"/>
      <c r="B817" s="39"/>
      <c r="C817" s="204" t="s">
        <v>710</v>
      </c>
      <c r="D817" s="204" t="s">
        <v>163</v>
      </c>
      <c r="E817" s="205" t="s">
        <v>711</v>
      </c>
      <c r="F817" s="206" t="s">
        <v>712</v>
      </c>
      <c r="G817" s="207" t="s">
        <v>278</v>
      </c>
      <c r="H817" s="208">
        <v>37</v>
      </c>
      <c r="I817" s="209"/>
      <c r="J817" s="210">
        <f>ROUND(I817*H817,2)</f>
        <v>0</v>
      </c>
      <c r="K817" s="206" t="s">
        <v>167</v>
      </c>
      <c r="L817" s="44"/>
      <c r="M817" s="211" t="s">
        <v>19</v>
      </c>
      <c r="N817" s="212" t="s">
        <v>44</v>
      </c>
      <c r="O817" s="84"/>
      <c r="P817" s="213">
        <f>O817*H817</f>
        <v>0</v>
      </c>
      <c r="Q817" s="213">
        <v>0</v>
      </c>
      <c r="R817" s="213">
        <f>Q817*H817</f>
        <v>0</v>
      </c>
      <c r="S817" s="213">
        <v>0.0025999999999999999</v>
      </c>
      <c r="T817" s="214">
        <f>S817*H817</f>
        <v>0.096199999999999994</v>
      </c>
      <c r="U817" s="38"/>
      <c r="V817" s="38"/>
      <c r="W817" s="38"/>
      <c r="X817" s="38"/>
      <c r="Y817" s="38"/>
      <c r="Z817" s="38"/>
      <c r="AA817" s="38"/>
      <c r="AB817" s="38"/>
      <c r="AC817" s="38"/>
      <c r="AD817" s="38"/>
      <c r="AE817" s="38"/>
      <c r="AR817" s="215" t="s">
        <v>301</v>
      </c>
      <c r="AT817" s="215" t="s">
        <v>163</v>
      </c>
      <c r="AU817" s="215" t="s">
        <v>169</v>
      </c>
      <c r="AY817" s="17" t="s">
        <v>159</v>
      </c>
      <c r="BE817" s="216">
        <f>IF(N817="základní",J817,0)</f>
        <v>0</v>
      </c>
      <c r="BF817" s="216">
        <f>IF(N817="snížená",J817,0)</f>
        <v>0</v>
      </c>
      <c r="BG817" s="216">
        <f>IF(N817="zákl. přenesená",J817,0)</f>
        <v>0</v>
      </c>
      <c r="BH817" s="216">
        <f>IF(N817="sníž. přenesená",J817,0)</f>
        <v>0</v>
      </c>
      <c r="BI817" s="216">
        <f>IF(N817="nulová",J817,0)</f>
        <v>0</v>
      </c>
      <c r="BJ817" s="17" t="s">
        <v>169</v>
      </c>
      <c r="BK817" s="216">
        <f>ROUND(I817*H817,2)</f>
        <v>0</v>
      </c>
      <c r="BL817" s="17" t="s">
        <v>301</v>
      </c>
      <c r="BM817" s="215" t="s">
        <v>713</v>
      </c>
    </row>
    <row r="818" s="13" customFormat="1">
      <c r="A818" s="13"/>
      <c r="B818" s="222"/>
      <c r="C818" s="223"/>
      <c r="D818" s="217" t="s">
        <v>173</v>
      </c>
      <c r="E818" s="224" t="s">
        <v>19</v>
      </c>
      <c r="F818" s="225" t="s">
        <v>714</v>
      </c>
      <c r="G818" s="223"/>
      <c r="H818" s="224" t="s">
        <v>19</v>
      </c>
      <c r="I818" s="226"/>
      <c r="J818" s="223"/>
      <c r="K818" s="223"/>
      <c r="L818" s="227"/>
      <c r="M818" s="228"/>
      <c r="N818" s="229"/>
      <c r="O818" s="229"/>
      <c r="P818" s="229"/>
      <c r="Q818" s="229"/>
      <c r="R818" s="229"/>
      <c r="S818" s="229"/>
      <c r="T818" s="230"/>
      <c r="U818" s="13"/>
      <c r="V818" s="13"/>
      <c r="W818" s="13"/>
      <c r="X818" s="13"/>
      <c r="Y818" s="13"/>
      <c r="Z818" s="13"/>
      <c r="AA818" s="13"/>
      <c r="AB818" s="13"/>
      <c r="AC818" s="13"/>
      <c r="AD818" s="13"/>
      <c r="AE818" s="13"/>
      <c r="AT818" s="231" t="s">
        <v>173</v>
      </c>
      <c r="AU818" s="231" t="s">
        <v>169</v>
      </c>
      <c r="AV818" s="13" t="s">
        <v>80</v>
      </c>
      <c r="AW818" s="13" t="s">
        <v>33</v>
      </c>
      <c r="AX818" s="13" t="s">
        <v>72</v>
      </c>
      <c r="AY818" s="231" t="s">
        <v>159</v>
      </c>
    </row>
    <row r="819" s="14" customFormat="1">
      <c r="A819" s="14"/>
      <c r="B819" s="232"/>
      <c r="C819" s="233"/>
      <c r="D819" s="217" t="s">
        <v>173</v>
      </c>
      <c r="E819" s="234" t="s">
        <v>19</v>
      </c>
      <c r="F819" s="235" t="s">
        <v>715</v>
      </c>
      <c r="G819" s="233"/>
      <c r="H819" s="236">
        <v>37</v>
      </c>
      <c r="I819" s="237"/>
      <c r="J819" s="233"/>
      <c r="K819" s="233"/>
      <c r="L819" s="238"/>
      <c r="M819" s="239"/>
      <c r="N819" s="240"/>
      <c r="O819" s="240"/>
      <c r="P819" s="240"/>
      <c r="Q819" s="240"/>
      <c r="R819" s="240"/>
      <c r="S819" s="240"/>
      <c r="T819" s="241"/>
      <c r="U819" s="14"/>
      <c r="V819" s="14"/>
      <c r="W819" s="14"/>
      <c r="X819" s="14"/>
      <c r="Y819" s="14"/>
      <c r="Z819" s="14"/>
      <c r="AA819" s="14"/>
      <c r="AB819" s="14"/>
      <c r="AC819" s="14"/>
      <c r="AD819" s="14"/>
      <c r="AE819" s="14"/>
      <c r="AT819" s="242" t="s">
        <v>173</v>
      </c>
      <c r="AU819" s="242" t="s">
        <v>169</v>
      </c>
      <c r="AV819" s="14" t="s">
        <v>169</v>
      </c>
      <c r="AW819" s="14" t="s">
        <v>33</v>
      </c>
      <c r="AX819" s="14" t="s">
        <v>72</v>
      </c>
      <c r="AY819" s="242" t="s">
        <v>159</v>
      </c>
    </row>
    <row r="820" s="15" customFormat="1">
      <c r="A820" s="15"/>
      <c r="B820" s="243"/>
      <c r="C820" s="244"/>
      <c r="D820" s="217" t="s">
        <v>173</v>
      </c>
      <c r="E820" s="245" t="s">
        <v>19</v>
      </c>
      <c r="F820" s="246" t="s">
        <v>177</v>
      </c>
      <c r="G820" s="244"/>
      <c r="H820" s="247">
        <v>37</v>
      </c>
      <c r="I820" s="248"/>
      <c r="J820" s="244"/>
      <c r="K820" s="244"/>
      <c r="L820" s="249"/>
      <c r="M820" s="250"/>
      <c r="N820" s="251"/>
      <c r="O820" s="251"/>
      <c r="P820" s="251"/>
      <c r="Q820" s="251"/>
      <c r="R820" s="251"/>
      <c r="S820" s="251"/>
      <c r="T820" s="252"/>
      <c r="U820" s="15"/>
      <c r="V820" s="15"/>
      <c r="W820" s="15"/>
      <c r="X820" s="15"/>
      <c r="Y820" s="15"/>
      <c r="Z820" s="15"/>
      <c r="AA820" s="15"/>
      <c r="AB820" s="15"/>
      <c r="AC820" s="15"/>
      <c r="AD820" s="15"/>
      <c r="AE820" s="15"/>
      <c r="AT820" s="253" t="s">
        <v>173</v>
      </c>
      <c r="AU820" s="253" t="s">
        <v>169</v>
      </c>
      <c r="AV820" s="15" t="s">
        <v>168</v>
      </c>
      <c r="AW820" s="15" t="s">
        <v>33</v>
      </c>
      <c r="AX820" s="15" t="s">
        <v>80</v>
      </c>
      <c r="AY820" s="253" t="s">
        <v>159</v>
      </c>
    </row>
    <row r="821" s="2" customFormat="1" ht="14.4" customHeight="1">
      <c r="A821" s="38"/>
      <c r="B821" s="39"/>
      <c r="C821" s="204" t="s">
        <v>716</v>
      </c>
      <c r="D821" s="204" t="s">
        <v>163</v>
      </c>
      <c r="E821" s="205" t="s">
        <v>717</v>
      </c>
      <c r="F821" s="206" t="s">
        <v>718</v>
      </c>
      <c r="G821" s="207" t="s">
        <v>278</v>
      </c>
      <c r="H821" s="208">
        <v>16</v>
      </c>
      <c r="I821" s="209"/>
      <c r="J821" s="210">
        <f>ROUND(I821*H821,2)</f>
        <v>0</v>
      </c>
      <c r="K821" s="206" t="s">
        <v>167</v>
      </c>
      <c r="L821" s="44"/>
      <c r="M821" s="211" t="s">
        <v>19</v>
      </c>
      <c r="N821" s="212" t="s">
        <v>44</v>
      </c>
      <c r="O821" s="84"/>
      <c r="P821" s="213">
        <f>O821*H821</f>
        <v>0</v>
      </c>
      <c r="Q821" s="213">
        <v>0</v>
      </c>
      <c r="R821" s="213">
        <f>Q821*H821</f>
        <v>0</v>
      </c>
      <c r="S821" s="213">
        <v>0.0039399999999999999</v>
      </c>
      <c r="T821" s="214">
        <f>S821*H821</f>
        <v>0.063039999999999999</v>
      </c>
      <c r="U821" s="38"/>
      <c r="V821" s="38"/>
      <c r="W821" s="38"/>
      <c r="X821" s="38"/>
      <c r="Y821" s="38"/>
      <c r="Z821" s="38"/>
      <c r="AA821" s="38"/>
      <c r="AB821" s="38"/>
      <c r="AC821" s="38"/>
      <c r="AD821" s="38"/>
      <c r="AE821" s="38"/>
      <c r="AR821" s="215" t="s">
        <v>301</v>
      </c>
      <c r="AT821" s="215" t="s">
        <v>163</v>
      </c>
      <c r="AU821" s="215" t="s">
        <v>169</v>
      </c>
      <c r="AY821" s="17" t="s">
        <v>159</v>
      </c>
      <c r="BE821" s="216">
        <f>IF(N821="základní",J821,0)</f>
        <v>0</v>
      </c>
      <c r="BF821" s="216">
        <f>IF(N821="snížená",J821,0)</f>
        <v>0</v>
      </c>
      <c r="BG821" s="216">
        <f>IF(N821="zákl. přenesená",J821,0)</f>
        <v>0</v>
      </c>
      <c r="BH821" s="216">
        <f>IF(N821="sníž. přenesená",J821,0)</f>
        <v>0</v>
      </c>
      <c r="BI821" s="216">
        <f>IF(N821="nulová",J821,0)</f>
        <v>0</v>
      </c>
      <c r="BJ821" s="17" t="s">
        <v>169</v>
      </c>
      <c r="BK821" s="216">
        <f>ROUND(I821*H821,2)</f>
        <v>0</v>
      </c>
      <c r="BL821" s="17" t="s">
        <v>301</v>
      </c>
      <c r="BM821" s="215" t="s">
        <v>719</v>
      </c>
    </row>
    <row r="822" s="13" customFormat="1">
      <c r="A822" s="13"/>
      <c r="B822" s="222"/>
      <c r="C822" s="223"/>
      <c r="D822" s="217" t="s">
        <v>173</v>
      </c>
      <c r="E822" s="224" t="s">
        <v>19</v>
      </c>
      <c r="F822" s="225" t="s">
        <v>714</v>
      </c>
      <c r="G822" s="223"/>
      <c r="H822" s="224" t="s">
        <v>19</v>
      </c>
      <c r="I822" s="226"/>
      <c r="J822" s="223"/>
      <c r="K822" s="223"/>
      <c r="L822" s="227"/>
      <c r="M822" s="228"/>
      <c r="N822" s="229"/>
      <c r="O822" s="229"/>
      <c r="P822" s="229"/>
      <c r="Q822" s="229"/>
      <c r="R822" s="229"/>
      <c r="S822" s="229"/>
      <c r="T822" s="230"/>
      <c r="U822" s="13"/>
      <c r="V822" s="13"/>
      <c r="W822" s="13"/>
      <c r="X822" s="13"/>
      <c r="Y822" s="13"/>
      <c r="Z822" s="13"/>
      <c r="AA822" s="13"/>
      <c r="AB822" s="13"/>
      <c r="AC822" s="13"/>
      <c r="AD822" s="13"/>
      <c r="AE822" s="13"/>
      <c r="AT822" s="231" t="s">
        <v>173</v>
      </c>
      <c r="AU822" s="231" t="s">
        <v>169</v>
      </c>
      <c r="AV822" s="13" t="s">
        <v>80</v>
      </c>
      <c r="AW822" s="13" t="s">
        <v>33</v>
      </c>
      <c r="AX822" s="13" t="s">
        <v>72</v>
      </c>
      <c r="AY822" s="231" t="s">
        <v>159</v>
      </c>
    </row>
    <row r="823" s="14" customFormat="1">
      <c r="A823" s="14"/>
      <c r="B823" s="232"/>
      <c r="C823" s="233"/>
      <c r="D823" s="217" t="s">
        <v>173</v>
      </c>
      <c r="E823" s="234" t="s">
        <v>19</v>
      </c>
      <c r="F823" s="235" t="s">
        <v>720</v>
      </c>
      <c r="G823" s="233"/>
      <c r="H823" s="236">
        <v>16</v>
      </c>
      <c r="I823" s="237"/>
      <c r="J823" s="233"/>
      <c r="K823" s="233"/>
      <c r="L823" s="238"/>
      <c r="M823" s="239"/>
      <c r="N823" s="240"/>
      <c r="O823" s="240"/>
      <c r="P823" s="240"/>
      <c r="Q823" s="240"/>
      <c r="R823" s="240"/>
      <c r="S823" s="240"/>
      <c r="T823" s="241"/>
      <c r="U823" s="14"/>
      <c r="V823" s="14"/>
      <c r="W823" s="14"/>
      <c r="X823" s="14"/>
      <c r="Y823" s="14"/>
      <c r="Z823" s="14"/>
      <c r="AA823" s="14"/>
      <c r="AB823" s="14"/>
      <c r="AC823" s="14"/>
      <c r="AD823" s="14"/>
      <c r="AE823" s="14"/>
      <c r="AT823" s="242" t="s">
        <v>173</v>
      </c>
      <c r="AU823" s="242" t="s">
        <v>169</v>
      </c>
      <c r="AV823" s="14" t="s">
        <v>169</v>
      </c>
      <c r="AW823" s="14" t="s">
        <v>33</v>
      </c>
      <c r="AX823" s="14" t="s">
        <v>80</v>
      </c>
      <c r="AY823" s="242" t="s">
        <v>159</v>
      </c>
    </row>
    <row r="824" s="2" customFormat="1" ht="62.7" customHeight="1">
      <c r="A824" s="38"/>
      <c r="B824" s="39"/>
      <c r="C824" s="204" t="s">
        <v>721</v>
      </c>
      <c r="D824" s="204" t="s">
        <v>163</v>
      </c>
      <c r="E824" s="205" t="s">
        <v>722</v>
      </c>
      <c r="F824" s="206" t="s">
        <v>723</v>
      </c>
      <c r="G824" s="207" t="s">
        <v>166</v>
      </c>
      <c r="H824" s="208">
        <v>3</v>
      </c>
      <c r="I824" s="209"/>
      <c r="J824" s="210">
        <f>ROUND(I824*H824,2)</f>
        <v>0</v>
      </c>
      <c r="K824" s="206" t="s">
        <v>167</v>
      </c>
      <c r="L824" s="44"/>
      <c r="M824" s="211" t="s">
        <v>19</v>
      </c>
      <c r="N824" s="212" t="s">
        <v>44</v>
      </c>
      <c r="O824" s="84"/>
      <c r="P824" s="213">
        <f>O824*H824</f>
        <v>0</v>
      </c>
      <c r="Q824" s="213">
        <v>0.0066100000000000004</v>
      </c>
      <c r="R824" s="213">
        <f>Q824*H824</f>
        <v>0.01983</v>
      </c>
      <c r="S824" s="213">
        <v>0</v>
      </c>
      <c r="T824" s="214">
        <f>S824*H824</f>
        <v>0</v>
      </c>
      <c r="U824" s="38"/>
      <c r="V824" s="38"/>
      <c r="W824" s="38"/>
      <c r="X824" s="38"/>
      <c r="Y824" s="38"/>
      <c r="Z824" s="38"/>
      <c r="AA824" s="38"/>
      <c r="AB824" s="38"/>
      <c r="AC824" s="38"/>
      <c r="AD824" s="38"/>
      <c r="AE824" s="38"/>
      <c r="AR824" s="215" t="s">
        <v>301</v>
      </c>
      <c r="AT824" s="215" t="s">
        <v>163</v>
      </c>
      <c r="AU824" s="215" t="s">
        <v>169</v>
      </c>
      <c r="AY824" s="17" t="s">
        <v>159</v>
      </c>
      <c r="BE824" s="216">
        <f>IF(N824="základní",J824,0)</f>
        <v>0</v>
      </c>
      <c r="BF824" s="216">
        <f>IF(N824="snížená",J824,0)</f>
        <v>0</v>
      </c>
      <c r="BG824" s="216">
        <f>IF(N824="zákl. přenesená",J824,0)</f>
        <v>0</v>
      </c>
      <c r="BH824" s="216">
        <f>IF(N824="sníž. přenesená",J824,0)</f>
        <v>0</v>
      </c>
      <c r="BI824" s="216">
        <f>IF(N824="nulová",J824,0)</f>
        <v>0</v>
      </c>
      <c r="BJ824" s="17" t="s">
        <v>169</v>
      </c>
      <c r="BK824" s="216">
        <f>ROUND(I824*H824,2)</f>
        <v>0</v>
      </c>
      <c r="BL824" s="17" t="s">
        <v>301</v>
      </c>
      <c r="BM824" s="215" t="s">
        <v>724</v>
      </c>
    </row>
    <row r="825" s="13" customFormat="1">
      <c r="A825" s="13"/>
      <c r="B825" s="222"/>
      <c r="C825" s="223"/>
      <c r="D825" s="217" t="s">
        <v>173</v>
      </c>
      <c r="E825" s="224" t="s">
        <v>19</v>
      </c>
      <c r="F825" s="225" t="s">
        <v>191</v>
      </c>
      <c r="G825" s="223"/>
      <c r="H825" s="224" t="s">
        <v>19</v>
      </c>
      <c r="I825" s="226"/>
      <c r="J825" s="223"/>
      <c r="K825" s="223"/>
      <c r="L825" s="227"/>
      <c r="M825" s="228"/>
      <c r="N825" s="229"/>
      <c r="O825" s="229"/>
      <c r="P825" s="229"/>
      <c r="Q825" s="229"/>
      <c r="R825" s="229"/>
      <c r="S825" s="229"/>
      <c r="T825" s="230"/>
      <c r="U825" s="13"/>
      <c r="V825" s="13"/>
      <c r="W825" s="13"/>
      <c r="X825" s="13"/>
      <c r="Y825" s="13"/>
      <c r="Z825" s="13"/>
      <c r="AA825" s="13"/>
      <c r="AB825" s="13"/>
      <c r="AC825" s="13"/>
      <c r="AD825" s="13"/>
      <c r="AE825" s="13"/>
      <c r="AT825" s="231" t="s">
        <v>173</v>
      </c>
      <c r="AU825" s="231" t="s">
        <v>169</v>
      </c>
      <c r="AV825" s="13" t="s">
        <v>80</v>
      </c>
      <c r="AW825" s="13" t="s">
        <v>33</v>
      </c>
      <c r="AX825" s="13" t="s">
        <v>72</v>
      </c>
      <c r="AY825" s="231" t="s">
        <v>159</v>
      </c>
    </row>
    <row r="826" s="14" customFormat="1">
      <c r="A826" s="14"/>
      <c r="B826" s="232"/>
      <c r="C826" s="233"/>
      <c r="D826" s="217" t="s">
        <v>173</v>
      </c>
      <c r="E826" s="234" t="s">
        <v>19</v>
      </c>
      <c r="F826" s="235" t="s">
        <v>310</v>
      </c>
      <c r="G826" s="233"/>
      <c r="H826" s="236">
        <v>3</v>
      </c>
      <c r="I826" s="237"/>
      <c r="J826" s="233"/>
      <c r="K826" s="233"/>
      <c r="L826" s="238"/>
      <c r="M826" s="239"/>
      <c r="N826" s="240"/>
      <c r="O826" s="240"/>
      <c r="P826" s="240"/>
      <c r="Q826" s="240"/>
      <c r="R826" s="240"/>
      <c r="S826" s="240"/>
      <c r="T826" s="241"/>
      <c r="U826" s="14"/>
      <c r="V826" s="14"/>
      <c r="W826" s="14"/>
      <c r="X826" s="14"/>
      <c r="Y826" s="14"/>
      <c r="Z826" s="14"/>
      <c r="AA826" s="14"/>
      <c r="AB826" s="14"/>
      <c r="AC826" s="14"/>
      <c r="AD826" s="14"/>
      <c r="AE826" s="14"/>
      <c r="AT826" s="242" t="s">
        <v>173</v>
      </c>
      <c r="AU826" s="242" t="s">
        <v>169</v>
      </c>
      <c r="AV826" s="14" t="s">
        <v>169</v>
      </c>
      <c r="AW826" s="14" t="s">
        <v>33</v>
      </c>
      <c r="AX826" s="14" t="s">
        <v>80</v>
      </c>
      <c r="AY826" s="242" t="s">
        <v>159</v>
      </c>
    </row>
    <row r="827" s="2" customFormat="1" ht="37.8" customHeight="1">
      <c r="A827" s="38"/>
      <c r="B827" s="39"/>
      <c r="C827" s="204" t="s">
        <v>578</v>
      </c>
      <c r="D827" s="204" t="s">
        <v>163</v>
      </c>
      <c r="E827" s="205" t="s">
        <v>725</v>
      </c>
      <c r="F827" s="206" t="s">
        <v>726</v>
      </c>
      <c r="G827" s="207" t="s">
        <v>278</v>
      </c>
      <c r="H827" s="208">
        <v>27.600000000000001</v>
      </c>
      <c r="I827" s="209"/>
      <c r="J827" s="210">
        <f>ROUND(I827*H827,2)</f>
        <v>0</v>
      </c>
      <c r="K827" s="206" t="s">
        <v>167</v>
      </c>
      <c r="L827" s="44"/>
      <c r="M827" s="211" t="s">
        <v>19</v>
      </c>
      <c r="N827" s="212" t="s">
        <v>44</v>
      </c>
      <c r="O827" s="84"/>
      <c r="P827" s="213">
        <f>O827*H827</f>
        <v>0</v>
      </c>
      <c r="Q827" s="213">
        <v>0.0035200000000000001</v>
      </c>
      <c r="R827" s="213">
        <f>Q827*H827</f>
        <v>0.097152000000000002</v>
      </c>
      <c r="S827" s="213">
        <v>0</v>
      </c>
      <c r="T827" s="214">
        <f>S827*H827</f>
        <v>0</v>
      </c>
      <c r="U827" s="38"/>
      <c r="V827" s="38"/>
      <c r="W827" s="38"/>
      <c r="X827" s="38"/>
      <c r="Y827" s="38"/>
      <c r="Z827" s="38"/>
      <c r="AA827" s="38"/>
      <c r="AB827" s="38"/>
      <c r="AC827" s="38"/>
      <c r="AD827" s="38"/>
      <c r="AE827" s="38"/>
      <c r="AR827" s="215" t="s">
        <v>301</v>
      </c>
      <c r="AT827" s="215" t="s">
        <v>163</v>
      </c>
      <c r="AU827" s="215" t="s">
        <v>169</v>
      </c>
      <c r="AY827" s="17" t="s">
        <v>159</v>
      </c>
      <c r="BE827" s="216">
        <f>IF(N827="základní",J827,0)</f>
        <v>0</v>
      </c>
      <c r="BF827" s="216">
        <f>IF(N827="snížená",J827,0)</f>
        <v>0</v>
      </c>
      <c r="BG827" s="216">
        <f>IF(N827="zákl. přenesená",J827,0)</f>
        <v>0</v>
      </c>
      <c r="BH827" s="216">
        <f>IF(N827="sníž. přenesená",J827,0)</f>
        <v>0</v>
      </c>
      <c r="BI827" s="216">
        <f>IF(N827="nulová",J827,0)</f>
        <v>0</v>
      </c>
      <c r="BJ827" s="17" t="s">
        <v>169</v>
      </c>
      <c r="BK827" s="216">
        <f>ROUND(I827*H827,2)</f>
        <v>0</v>
      </c>
      <c r="BL827" s="17" t="s">
        <v>301</v>
      </c>
      <c r="BM827" s="215" t="s">
        <v>727</v>
      </c>
    </row>
    <row r="828" s="13" customFormat="1">
      <c r="A828" s="13"/>
      <c r="B828" s="222"/>
      <c r="C828" s="223"/>
      <c r="D828" s="217" t="s">
        <v>173</v>
      </c>
      <c r="E828" s="224" t="s">
        <v>19</v>
      </c>
      <c r="F828" s="225" t="s">
        <v>705</v>
      </c>
      <c r="G828" s="223"/>
      <c r="H828" s="224" t="s">
        <v>19</v>
      </c>
      <c r="I828" s="226"/>
      <c r="J828" s="223"/>
      <c r="K828" s="223"/>
      <c r="L828" s="227"/>
      <c r="M828" s="228"/>
      <c r="N828" s="229"/>
      <c r="O828" s="229"/>
      <c r="P828" s="229"/>
      <c r="Q828" s="229"/>
      <c r="R828" s="229"/>
      <c r="S828" s="229"/>
      <c r="T828" s="230"/>
      <c r="U828" s="13"/>
      <c r="V828" s="13"/>
      <c r="W828" s="13"/>
      <c r="X828" s="13"/>
      <c r="Y828" s="13"/>
      <c r="Z828" s="13"/>
      <c r="AA828" s="13"/>
      <c r="AB828" s="13"/>
      <c r="AC828" s="13"/>
      <c r="AD828" s="13"/>
      <c r="AE828" s="13"/>
      <c r="AT828" s="231" t="s">
        <v>173</v>
      </c>
      <c r="AU828" s="231" t="s">
        <v>169</v>
      </c>
      <c r="AV828" s="13" t="s">
        <v>80</v>
      </c>
      <c r="AW828" s="13" t="s">
        <v>33</v>
      </c>
      <c r="AX828" s="13" t="s">
        <v>72</v>
      </c>
      <c r="AY828" s="231" t="s">
        <v>159</v>
      </c>
    </row>
    <row r="829" s="14" customFormat="1">
      <c r="A829" s="14"/>
      <c r="B829" s="232"/>
      <c r="C829" s="233"/>
      <c r="D829" s="217" t="s">
        <v>173</v>
      </c>
      <c r="E829" s="234" t="s">
        <v>19</v>
      </c>
      <c r="F829" s="235" t="s">
        <v>706</v>
      </c>
      <c r="G829" s="233"/>
      <c r="H829" s="236">
        <v>10.5</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173</v>
      </c>
      <c r="AU829" s="242" t="s">
        <v>169</v>
      </c>
      <c r="AV829" s="14" t="s">
        <v>169</v>
      </c>
      <c r="AW829" s="14" t="s">
        <v>33</v>
      </c>
      <c r="AX829" s="14" t="s">
        <v>72</v>
      </c>
      <c r="AY829" s="242" t="s">
        <v>159</v>
      </c>
    </row>
    <row r="830" s="14" customFormat="1">
      <c r="A830" s="14"/>
      <c r="B830" s="232"/>
      <c r="C830" s="233"/>
      <c r="D830" s="217" t="s">
        <v>173</v>
      </c>
      <c r="E830" s="234" t="s">
        <v>19</v>
      </c>
      <c r="F830" s="235" t="s">
        <v>707</v>
      </c>
      <c r="G830" s="233"/>
      <c r="H830" s="236">
        <v>13.800000000000001</v>
      </c>
      <c r="I830" s="237"/>
      <c r="J830" s="233"/>
      <c r="K830" s="233"/>
      <c r="L830" s="238"/>
      <c r="M830" s="239"/>
      <c r="N830" s="240"/>
      <c r="O830" s="240"/>
      <c r="P830" s="240"/>
      <c r="Q830" s="240"/>
      <c r="R830" s="240"/>
      <c r="S830" s="240"/>
      <c r="T830" s="241"/>
      <c r="U830" s="14"/>
      <c r="V830" s="14"/>
      <c r="W830" s="14"/>
      <c r="X830" s="14"/>
      <c r="Y830" s="14"/>
      <c r="Z830" s="14"/>
      <c r="AA830" s="14"/>
      <c r="AB830" s="14"/>
      <c r="AC830" s="14"/>
      <c r="AD830" s="14"/>
      <c r="AE830" s="14"/>
      <c r="AT830" s="242" t="s">
        <v>173</v>
      </c>
      <c r="AU830" s="242" t="s">
        <v>169</v>
      </c>
      <c r="AV830" s="14" t="s">
        <v>169</v>
      </c>
      <c r="AW830" s="14" t="s">
        <v>33</v>
      </c>
      <c r="AX830" s="14" t="s">
        <v>72</v>
      </c>
      <c r="AY830" s="242" t="s">
        <v>159</v>
      </c>
    </row>
    <row r="831" s="14" customFormat="1">
      <c r="A831" s="14"/>
      <c r="B831" s="232"/>
      <c r="C831" s="233"/>
      <c r="D831" s="217" t="s">
        <v>173</v>
      </c>
      <c r="E831" s="234" t="s">
        <v>19</v>
      </c>
      <c r="F831" s="235" t="s">
        <v>468</v>
      </c>
      <c r="G831" s="233"/>
      <c r="H831" s="236">
        <v>1.6000000000000001</v>
      </c>
      <c r="I831" s="237"/>
      <c r="J831" s="233"/>
      <c r="K831" s="233"/>
      <c r="L831" s="238"/>
      <c r="M831" s="239"/>
      <c r="N831" s="240"/>
      <c r="O831" s="240"/>
      <c r="P831" s="240"/>
      <c r="Q831" s="240"/>
      <c r="R831" s="240"/>
      <c r="S831" s="240"/>
      <c r="T831" s="241"/>
      <c r="U831" s="14"/>
      <c r="V831" s="14"/>
      <c r="W831" s="14"/>
      <c r="X831" s="14"/>
      <c r="Y831" s="14"/>
      <c r="Z831" s="14"/>
      <c r="AA831" s="14"/>
      <c r="AB831" s="14"/>
      <c r="AC831" s="14"/>
      <c r="AD831" s="14"/>
      <c r="AE831" s="14"/>
      <c r="AT831" s="242" t="s">
        <v>173</v>
      </c>
      <c r="AU831" s="242" t="s">
        <v>169</v>
      </c>
      <c r="AV831" s="14" t="s">
        <v>169</v>
      </c>
      <c r="AW831" s="14" t="s">
        <v>33</v>
      </c>
      <c r="AX831" s="14" t="s">
        <v>72</v>
      </c>
      <c r="AY831" s="242" t="s">
        <v>159</v>
      </c>
    </row>
    <row r="832" s="14" customFormat="1">
      <c r="A832" s="14"/>
      <c r="B832" s="232"/>
      <c r="C832" s="233"/>
      <c r="D832" s="217" t="s">
        <v>173</v>
      </c>
      <c r="E832" s="234" t="s">
        <v>19</v>
      </c>
      <c r="F832" s="235" t="s">
        <v>708</v>
      </c>
      <c r="G832" s="233"/>
      <c r="H832" s="236">
        <v>1</v>
      </c>
      <c r="I832" s="237"/>
      <c r="J832" s="233"/>
      <c r="K832" s="233"/>
      <c r="L832" s="238"/>
      <c r="M832" s="239"/>
      <c r="N832" s="240"/>
      <c r="O832" s="240"/>
      <c r="P832" s="240"/>
      <c r="Q832" s="240"/>
      <c r="R832" s="240"/>
      <c r="S832" s="240"/>
      <c r="T832" s="241"/>
      <c r="U832" s="14"/>
      <c r="V832" s="14"/>
      <c r="W832" s="14"/>
      <c r="X832" s="14"/>
      <c r="Y832" s="14"/>
      <c r="Z832" s="14"/>
      <c r="AA832" s="14"/>
      <c r="AB832" s="14"/>
      <c r="AC832" s="14"/>
      <c r="AD832" s="14"/>
      <c r="AE832" s="14"/>
      <c r="AT832" s="242" t="s">
        <v>173</v>
      </c>
      <c r="AU832" s="242" t="s">
        <v>169</v>
      </c>
      <c r="AV832" s="14" t="s">
        <v>169</v>
      </c>
      <c r="AW832" s="14" t="s">
        <v>33</v>
      </c>
      <c r="AX832" s="14" t="s">
        <v>72</v>
      </c>
      <c r="AY832" s="242" t="s">
        <v>159</v>
      </c>
    </row>
    <row r="833" s="14" customFormat="1">
      <c r="A833" s="14"/>
      <c r="B833" s="232"/>
      <c r="C833" s="233"/>
      <c r="D833" s="217" t="s">
        <v>173</v>
      </c>
      <c r="E833" s="234" t="s">
        <v>19</v>
      </c>
      <c r="F833" s="235" t="s">
        <v>709</v>
      </c>
      <c r="G833" s="233"/>
      <c r="H833" s="236">
        <v>0.69999999999999996</v>
      </c>
      <c r="I833" s="237"/>
      <c r="J833" s="233"/>
      <c r="K833" s="233"/>
      <c r="L833" s="238"/>
      <c r="M833" s="239"/>
      <c r="N833" s="240"/>
      <c r="O833" s="240"/>
      <c r="P833" s="240"/>
      <c r="Q833" s="240"/>
      <c r="R833" s="240"/>
      <c r="S833" s="240"/>
      <c r="T833" s="241"/>
      <c r="U833" s="14"/>
      <c r="V833" s="14"/>
      <c r="W833" s="14"/>
      <c r="X833" s="14"/>
      <c r="Y833" s="14"/>
      <c r="Z833" s="14"/>
      <c r="AA833" s="14"/>
      <c r="AB833" s="14"/>
      <c r="AC833" s="14"/>
      <c r="AD833" s="14"/>
      <c r="AE833" s="14"/>
      <c r="AT833" s="242" t="s">
        <v>173</v>
      </c>
      <c r="AU833" s="242" t="s">
        <v>169</v>
      </c>
      <c r="AV833" s="14" t="s">
        <v>169</v>
      </c>
      <c r="AW833" s="14" t="s">
        <v>33</v>
      </c>
      <c r="AX833" s="14" t="s">
        <v>72</v>
      </c>
      <c r="AY833" s="242" t="s">
        <v>159</v>
      </c>
    </row>
    <row r="834" s="15" customFormat="1">
      <c r="A834" s="15"/>
      <c r="B834" s="243"/>
      <c r="C834" s="244"/>
      <c r="D834" s="217" t="s">
        <v>173</v>
      </c>
      <c r="E834" s="245" t="s">
        <v>19</v>
      </c>
      <c r="F834" s="246" t="s">
        <v>177</v>
      </c>
      <c r="G834" s="244"/>
      <c r="H834" s="247">
        <v>27.600000000000001</v>
      </c>
      <c r="I834" s="248"/>
      <c r="J834" s="244"/>
      <c r="K834" s="244"/>
      <c r="L834" s="249"/>
      <c r="M834" s="250"/>
      <c r="N834" s="251"/>
      <c r="O834" s="251"/>
      <c r="P834" s="251"/>
      <c r="Q834" s="251"/>
      <c r="R834" s="251"/>
      <c r="S834" s="251"/>
      <c r="T834" s="252"/>
      <c r="U834" s="15"/>
      <c r="V834" s="15"/>
      <c r="W834" s="15"/>
      <c r="X834" s="15"/>
      <c r="Y834" s="15"/>
      <c r="Z834" s="15"/>
      <c r="AA834" s="15"/>
      <c r="AB834" s="15"/>
      <c r="AC834" s="15"/>
      <c r="AD834" s="15"/>
      <c r="AE834" s="15"/>
      <c r="AT834" s="253" t="s">
        <v>173</v>
      </c>
      <c r="AU834" s="253" t="s">
        <v>169</v>
      </c>
      <c r="AV834" s="15" t="s">
        <v>168</v>
      </c>
      <c r="AW834" s="15" t="s">
        <v>33</v>
      </c>
      <c r="AX834" s="15" t="s">
        <v>80</v>
      </c>
      <c r="AY834" s="253" t="s">
        <v>159</v>
      </c>
    </row>
    <row r="835" s="2" customFormat="1" ht="49.05" customHeight="1">
      <c r="A835" s="38"/>
      <c r="B835" s="39"/>
      <c r="C835" s="204" t="s">
        <v>728</v>
      </c>
      <c r="D835" s="204" t="s">
        <v>163</v>
      </c>
      <c r="E835" s="205" t="s">
        <v>729</v>
      </c>
      <c r="F835" s="206" t="s">
        <v>730</v>
      </c>
      <c r="G835" s="207" t="s">
        <v>731</v>
      </c>
      <c r="H835" s="208">
        <v>48</v>
      </c>
      <c r="I835" s="209"/>
      <c r="J835" s="210">
        <f>ROUND(I835*H835,2)</f>
        <v>0</v>
      </c>
      <c r="K835" s="206" t="s">
        <v>167</v>
      </c>
      <c r="L835" s="44"/>
      <c r="M835" s="211" t="s">
        <v>19</v>
      </c>
      <c r="N835" s="212" t="s">
        <v>44</v>
      </c>
      <c r="O835" s="84"/>
      <c r="P835" s="213">
        <f>O835*H835</f>
        <v>0</v>
      </c>
      <c r="Q835" s="213">
        <v>0</v>
      </c>
      <c r="R835" s="213">
        <f>Q835*H835</f>
        <v>0</v>
      </c>
      <c r="S835" s="213">
        <v>0</v>
      </c>
      <c r="T835" s="214">
        <f>S835*H835</f>
        <v>0</v>
      </c>
      <c r="U835" s="38"/>
      <c r="V835" s="38"/>
      <c r="W835" s="38"/>
      <c r="X835" s="38"/>
      <c r="Y835" s="38"/>
      <c r="Z835" s="38"/>
      <c r="AA835" s="38"/>
      <c r="AB835" s="38"/>
      <c r="AC835" s="38"/>
      <c r="AD835" s="38"/>
      <c r="AE835" s="38"/>
      <c r="AR835" s="215" t="s">
        <v>301</v>
      </c>
      <c r="AT835" s="215" t="s">
        <v>163</v>
      </c>
      <c r="AU835" s="215" t="s">
        <v>169</v>
      </c>
      <c r="AY835" s="17" t="s">
        <v>159</v>
      </c>
      <c r="BE835" s="216">
        <f>IF(N835="základní",J835,0)</f>
        <v>0</v>
      </c>
      <c r="BF835" s="216">
        <f>IF(N835="snížená",J835,0)</f>
        <v>0</v>
      </c>
      <c r="BG835" s="216">
        <f>IF(N835="zákl. přenesená",J835,0)</f>
        <v>0</v>
      </c>
      <c r="BH835" s="216">
        <f>IF(N835="sníž. přenesená",J835,0)</f>
        <v>0</v>
      </c>
      <c r="BI835" s="216">
        <f>IF(N835="nulová",J835,0)</f>
        <v>0</v>
      </c>
      <c r="BJ835" s="17" t="s">
        <v>169</v>
      </c>
      <c r="BK835" s="216">
        <f>ROUND(I835*H835,2)</f>
        <v>0</v>
      </c>
      <c r="BL835" s="17" t="s">
        <v>301</v>
      </c>
      <c r="BM835" s="215" t="s">
        <v>732</v>
      </c>
    </row>
    <row r="836" s="13" customFormat="1">
      <c r="A836" s="13"/>
      <c r="B836" s="222"/>
      <c r="C836" s="223"/>
      <c r="D836" s="217" t="s">
        <v>173</v>
      </c>
      <c r="E836" s="224" t="s">
        <v>19</v>
      </c>
      <c r="F836" s="225" t="s">
        <v>705</v>
      </c>
      <c r="G836" s="223"/>
      <c r="H836" s="224" t="s">
        <v>19</v>
      </c>
      <c r="I836" s="226"/>
      <c r="J836" s="223"/>
      <c r="K836" s="223"/>
      <c r="L836" s="227"/>
      <c r="M836" s="228"/>
      <c r="N836" s="229"/>
      <c r="O836" s="229"/>
      <c r="P836" s="229"/>
      <c r="Q836" s="229"/>
      <c r="R836" s="229"/>
      <c r="S836" s="229"/>
      <c r="T836" s="230"/>
      <c r="U836" s="13"/>
      <c r="V836" s="13"/>
      <c r="W836" s="13"/>
      <c r="X836" s="13"/>
      <c r="Y836" s="13"/>
      <c r="Z836" s="13"/>
      <c r="AA836" s="13"/>
      <c r="AB836" s="13"/>
      <c r="AC836" s="13"/>
      <c r="AD836" s="13"/>
      <c r="AE836" s="13"/>
      <c r="AT836" s="231" t="s">
        <v>173</v>
      </c>
      <c r="AU836" s="231" t="s">
        <v>169</v>
      </c>
      <c r="AV836" s="13" t="s">
        <v>80</v>
      </c>
      <c r="AW836" s="13" t="s">
        <v>33</v>
      </c>
      <c r="AX836" s="13" t="s">
        <v>72</v>
      </c>
      <c r="AY836" s="231" t="s">
        <v>159</v>
      </c>
    </row>
    <row r="837" s="14" customFormat="1">
      <c r="A837" s="14"/>
      <c r="B837" s="232"/>
      <c r="C837" s="233"/>
      <c r="D837" s="217" t="s">
        <v>173</v>
      </c>
      <c r="E837" s="234" t="s">
        <v>19</v>
      </c>
      <c r="F837" s="235" t="s">
        <v>733</v>
      </c>
      <c r="G837" s="233"/>
      <c r="H837" s="236">
        <v>12</v>
      </c>
      <c r="I837" s="237"/>
      <c r="J837" s="233"/>
      <c r="K837" s="233"/>
      <c r="L837" s="238"/>
      <c r="M837" s="239"/>
      <c r="N837" s="240"/>
      <c r="O837" s="240"/>
      <c r="P837" s="240"/>
      <c r="Q837" s="240"/>
      <c r="R837" s="240"/>
      <c r="S837" s="240"/>
      <c r="T837" s="241"/>
      <c r="U837" s="14"/>
      <c r="V837" s="14"/>
      <c r="W837" s="14"/>
      <c r="X837" s="14"/>
      <c r="Y837" s="14"/>
      <c r="Z837" s="14"/>
      <c r="AA837" s="14"/>
      <c r="AB837" s="14"/>
      <c r="AC837" s="14"/>
      <c r="AD837" s="14"/>
      <c r="AE837" s="14"/>
      <c r="AT837" s="242" t="s">
        <v>173</v>
      </c>
      <c r="AU837" s="242" t="s">
        <v>169</v>
      </c>
      <c r="AV837" s="14" t="s">
        <v>169</v>
      </c>
      <c r="AW837" s="14" t="s">
        <v>33</v>
      </c>
      <c r="AX837" s="14" t="s">
        <v>72</v>
      </c>
      <c r="AY837" s="242" t="s">
        <v>159</v>
      </c>
    </row>
    <row r="838" s="14" customFormat="1">
      <c r="A838" s="14"/>
      <c r="B838" s="232"/>
      <c r="C838" s="233"/>
      <c r="D838" s="217" t="s">
        <v>173</v>
      </c>
      <c r="E838" s="234" t="s">
        <v>19</v>
      </c>
      <c r="F838" s="235" t="s">
        <v>734</v>
      </c>
      <c r="G838" s="233"/>
      <c r="H838" s="236">
        <v>24</v>
      </c>
      <c r="I838" s="237"/>
      <c r="J838" s="233"/>
      <c r="K838" s="233"/>
      <c r="L838" s="238"/>
      <c r="M838" s="239"/>
      <c r="N838" s="240"/>
      <c r="O838" s="240"/>
      <c r="P838" s="240"/>
      <c r="Q838" s="240"/>
      <c r="R838" s="240"/>
      <c r="S838" s="240"/>
      <c r="T838" s="241"/>
      <c r="U838" s="14"/>
      <c r="V838" s="14"/>
      <c r="W838" s="14"/>
      <c r="X838" s="14"/>
      <c r="Y838" s="14"/>
      <c r="Z838" s="14"/>
      <c r="AA838" s="14"/>
      <c r="AB838" s="14"/>
      <c r="AC838" s="14"/>
      <c r="AD838" s="14"/>
      <c r="AE838" s="14"/>
      <c r="AT838" s="242" t="s">
        <v>173</v>
      </c>
      <c r="AU838" s="242" t="s">
        <v>169</v>
      </c>
      <c r="AV838" s="14" t="s">
        <v>169</v>
      </c>
      <c r="AW838" s="14" t="s">
        <v>33</v>
      </c>
      <c r="AX838" s="14" t="s">
        <v>72</v>
      </c>
      <c r="AY838" s="242" t="s">
        <v>159</v>
      </c>
    </row>
    <row r="839" s="14" customFormat="1">
      <c r="A839" s="14"/>
      <c r="B839" s="232"/>
      <c r="C839" s="233"/>
      <c r="D839" s="217" t="s">
        <v>173</v>
      </c>
      <c r="E839" s="234" t="s">
        <v>19</v>
      </c>
      <c r="F839" s="235" t="s">
        <v>735</v>
      </c>
      <c r="G839" s="233"/>
      <c r="H839" s="236">
        <v>4</v>
      </c>
      <c r="I839" s="237"/>
      <c r="J839" s="233"/>
      <c r="K839" s="233"/>
      <c r="L839" s="238"/>
      <c r="M839" s="239"/>
      <c r="N839" s="240"/>
      <c r="O839" s="240"/>
      <c r="P839" s="240"/>
      <c r="Q839" s="240"/>
      <c r="R839" s="240"/>
      <c r="S839" s="240"/>
      <c r="T839" s="241"/>
      <c r="U839" s="14"/>
      <c r="V839" s="14"/>
      <c r="W839" s="14"/>
      <c r="X839" s="14"/>
      <c r="Y839" s="14"/>
      <c r="Z839" s="14"/>
      <c r="AA839" s="14"/>
      <c r="AB839" s="14"/>
      <c r="AC839" s="14"/>
      <c r="AD839" s="14"/>
      <c r="AE839" s="14"/>
      <c r="AT839" s="242" t="s">
        <v>173</v>
      </c>
      <c r="AU839" s="242" t="s">
        <v>169</v>
      </c>
      <c r="AV839" s="14" t="s">
        <v>169</v>
      </c>
      <c r="AW839" s="14" t="s">
        <v>33</v>
      </c>
      <c r="AX839" s="14" t="s">
        <v>72</v>
      </c>
      <c r="AY839" s="242" t="s">
        <v>159</v>
      </c>
    </row>
    <row r="840" s="14" customFormat="1">
      <c r="A840" s="14"/>
      <c r="B840" s="232"/>
      <c r="C840" s="233"/>
      <c r="D840" s="217" t="s">
        <v>173</v>
      </c>
      <c r="E840" s="234" t="s">
        <v>19</v>
      </c>
      <c r="F840" s="235" t="s">
        <v>735</v>
      </c>
      <c r="G840" s="233"/>
      <c r="H840" s="236">
        <v>4</v>
      </c>
      <c r="I840" s="237"/>
      <c r="J840" s="233"/>
      <c r="K840" s="233"/>
      <c r="L840" s="238"/>
      <c r="M840" s="239"/>
      <c r="N840" s="240"/>
      <c r="O840" s="240"/>
      <c r="P840" s="240"/>
      <c r="Q840" s="240"/>
      <c r="R840" s="240"/>
      <c r="S840" s="240"/>
      <c r="T840" s="241"/>
      <c r="U840" s="14"/>
      <c r="V840" s="14"/>
      <c r="W840" s="14"/>
      <c r="X840" s="14"/>
      <c r="Y840" s="14"/>
      <c r="Z840" s="14"/>
      <c r="AA840" s="14"/>
      <c r="AB840" s="14"/>
      <c r="AC840" s="14"/>
      <c r="AD840" s="14"/>
      <c r="AE840" s="14"/>
      <c r="AT840" s="242" t="s">
        <v>173</v>
      </c>
      <c r="AU840" s="242" t="s">
        <v>169</v>
      </c>
      <c r="AV840" s="14" t="s">
        <v>169</v>
      </c>
      <c r="AW840" s="14" t="s">
        <v>33</v>
      </c>
      <c r="AX840" s="14" t="s">
        <v>72</v>
      </c>
      <c r="AY840" s="242" t="s">
        <v>159</v>
      </c>
    </row>
    <row r="841" s="14" customFormat="1">
      <c r="A841" s="14"/>
      <c r="B841" s="232"/>
      <c r="C841" s="233"/>
      <c r="D841" s="217" t="s">
        <v>173</v>
      </c>
      <c r="E841" s="234" t="s">
        <v>19</v>
      </c>
      <c r="F841" s="235" t="s">
        <v>735</v>
      </c>
      <c r="G841" s="233"/>
      <c r="H841" s="236">
        <v>4</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173</v>
      </c>
      <c r="AU841" s="242" t="s">
        <v>169</v>
      </c>
      <c r="AV841" s="14" t="s">
        <v>169</v>
      </c>
      <c r="AW841" s="14" t="s">
        <v>33</v>
      </c>
      <c r="AX841" s="14" t="s">
        <v>72</v>
      </c>
      <c r="AY841" s="242" t="s">
        <v>159</v>
      </c>
    </row>
    <row r="842" s="15" customFormat="1">
      <c r="A842" s="15"/>
      <c r="B842" s="243"/>
      <c r="C842" s="244"/>
      <c r="D842" s="217" t="s">
        <v>173</v>
      </c>
      <c r="E842" s="245" t="s">
        <v>19</v>
      </c>
      <c r="F842" s="246" t="s">
        <v>177</v>
      </c>
      <c r="G842" s="244"/>
      <c r="H842" s="247">
        <v>48</v>
      </c>
      <c r="I842" s="248"/>
      <c r="J842" s="244"/>
      <c r="K842" s="244"/>
      <c r="L842" s="249"/>
      <c r="M842" s="250"/>
      <c r="N842" s="251"/>
      <c r="O842" s="251"/>
      <c r="P842" s="251"/>
      <c r="Q842" s="251"/>
      <c r="R842" s="251"/>
      <c r="S842" s="251"/>
      <c r="T842" s="252"/>
      <c r="U842" s="15"/>
      <c r="V842" s="15"/>
      <c r="W842" s="15"/>
      <c r="X842" s="15"/>
      <c r="Y842" s="15"/>
      <c r="Z842" s="15"/>
      <c r="AA842" s="15"/>
      <c r="AB842" s="15"/>
      <c r="AC842" s="15"/>
      <c r="AD842" s="15"/>
      <c r="AE842" s="15"/>
      <c r="AT842" s="253" t="s">
        <v>173</v>
      </c>
      <c r="AU842" s="253" t="s">
        <v>169</v>
      </c>
      <c r="AV842" s="15" t="s">
        <v>168</v>
      </c>
      <c r="AW842" s="15" t="s">
        <v>33</v>
      </c>
      <c r="AX842" s="15" t="s">
        <v>80</v>
      </c>
      <c r="AY842" s="253" t="s">
        <v>159</v>
      </c>
    </row>
    <row r="843" s="2" customFormat="1" ht="24.15" customHeight="1">
      <c r="A843" s="38"/>
      <c r="B843" s="39"/>
      <c r="C843" s="204" t="s">
        <v>736</v>
      </c>
      <c r="D843" s="204" t="s">
        <v>163</v>
      </c>
      <c r="E843" s="205" t="s">
        <v>737</v>
      </c>
      <c r="F843" s="206" t="s">
        <v>738</v>
      </c>
      <c r="G843" s="207" t="s">
        <v>278</v>
      </c>
      <c r="H843" s="208">
        <v>37</v>
      </c>
      <c r="I843" s="209"/>
      <c r="J843" s="210">
        <f>ROUND(I843*H843,2)</f>
        <v>0</v>
      </c>
      <c r="K843" s="206" t="s">
        <v>167</v>
      </c>
      <c r="L843" s="44"/>
      <c r="M843" s="211" t="s">
        <v>19</v>
      </c>
      <c r="N843" s="212" t="s">
        <v>44</v>
      </c>
      <c r="O843" s="84"/>
      <c r="P843" s="213">
        <f>O843*H843</f>
        <v>0</v>
      </c>
      <c r="Q843" s="213">
        <v>0.0016900000000000001</v>
      </c>
      <c r="R843" s="213">
        <f>Q843*H843</f>
        <v>0.062530000000000002</v>
      </c>
      <c r="S843" s="213">
        <v>0</v>
      </c>
      <c r="T843" s="214">
        <f>S843*H843</f>
        <v>0</v>
      </c>
      <c r="U843" s="38"/>
      <c r="V843" s="38"/>
      <c r="W843" s="38"/>
      <c r="X843" s="38"/>
      <c r="Y843" s="38"/>
      <c r="Z843" s="38"/>
      <c r="AA843" s="38"/>
      <c r="AB843" s="38"/>
      <c r="AC843" s="38"/>
      <c r="AD843" s="38"/>
      <c r="AE843" s="38"/>
      <c r="AR843" s="215" t="s">
        <v>301</v>
      </c>
      <c r="AT843" s="215" t="s">
        <v>163</v>
      </c>
      <c r="AU843" s="215" t="s">
        <v>169</v>
      </c>
      <c r="AY843" s="17" t="s">
        <v>159</v>
      </c>
      <c r="BE843" s="216">
        <f>IF(N843="základní",J843,0)</f>
        <v>0</v>
      </c>
      <c r="BF843" s="216">
        <f>IF(N843="snížená",J843,0)</f>
        <v>0</v>
      </c>
      <c r="BG843" s="216">
        <f>IF(N843="zákl. přenesená",J843,0)</f>
        <v>0</v>
      </c>
      <c r="BH843" s="216">
        <f>IF(N843="sníž. přenesená",J843,0)</f>
        <v>0</v>
      </c>
      <c r="BI843" s="216">
        <f>IF(N843="nulová",J843,0)</f>
        <v>0</v>
      </c>
      <c r="BJ843" s="17" t="s">
        <v>169</v>
      </c>
      <c r="BK843" s="216">
        <f>ROUND(I843*H843,2)</f>
        <v>0</v>
      </c>
      <c r="BL843" s="17" t="s">
        <v>301</v>
      </c>
      <c r="BM843" s="215" t="s">
        <v>739</v>
      </c>
    </row>
    <row r="844" s="13" customFormat="1">
      <c r="A844" s="13"/>
      <c r="B844" s="222"/>
      <c r="C844" s="223"/>
      <c r="D844" s="217" t="s">
        <v>173</v>
      </c>
      <c r="E844" s="224" t="s">
        <v>19</v>
      </c>
      <c r="F844" s="225" t="s">
        <v>714</v>
      </c>
      <c r="G844" s="223"/>
      <c r="H844" s="224" t="s">
        <v>19</v>
      </c>
      <c r="I844" s="226"/>
      <c r="J844" s="223"/>
      <c r="K844" s="223"/>
      <c r="L844" s="227"/>
      <c r="M844" s="228"/>
      <c r="N844" s="229"/>
      <c r="O844" s="229"/>
      <c r="P844" s="229"/>
      <c r="Q844" s="229"/>
      <c r="R844" s="229"/>
      <c r="S844" s="229"/>
      <c r="T844" s="230"/>
      <c r="U844" s="13"/>
      <c r="V844" s="13"/>
      <c r="W844" s="13"/>
      <c r="X844" s="13"/>
      <c r="Y844" s="13"/>
      <c r="Z844" s="13"/>
      <c r="AA844" s="13"/>
      <c r="AB844" s="13"/>
      <c r="AC844" s="13"/>
      <c r="AD844" s="13"/>
      <c r="AE844" s="13"/>
      <c r="AT844" s="231" t="s">
        <v>173</v>
      </c>
      <c r="AU844" s="231" t="s">
        <v>169</v>
      </c>
      <c r="AV844" s="13" t="s">
        <v>80</v>
      </c>
      <c r="AW844" s="13" t="s">
        <v>33</v>
      </c>
      <c r="AX844" s="13" t="s">
        <v>72</v>
      </c>
      <c r="AY844" s="231" t="s">
        <v>159</v>
      </c>
    </row>
    <row r="845" s="14" customFormat="1">
      <c r="A845" s="14"/>
      <c r="B845" s="232"/>
      <c r="C845" s="233"/>
      <c r="D845" s="217" t="s">
        <v>173</v>
      </c>
      <c r="E845" s="234" t="s">
        <v>19</v>
      </c>
      <c r="F845" s="235" t="s">
        <v>715</v>
      </c>
      <c r="G845" s="233"/>
      <c r="H845" s="236">
        <v>37</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173</v>
      </c>
      <c r="AU845" s="242" t="s">
        <v>169</v>
      </c>
      <c r="AV845" s="14" t="s">
        <v>169</v>
      </c>
      <c r="AW845" s="14" t="s">
        <v>33</v>
      </c>
      <c r="AX845" s="14" t="s">
        <v>72</v>
      </c>
      <c r="AY845" s="242" t="s">
        <v>159</v>
      </c>
    </row>
    <row r="846" s="15" customFormat="1">
      <c r="A846" s="15"/>
      <c r="B846" s="243"/>
      <c r="C846" s="244"/>
      <c r="D846" s="217" t="s">
        <v>173</v>
      </c>
      <c r="E846" s="245" t="s">
        <v>19</v>
      </c>
      <c r="F846" s="246" t="s">
        <v>177</v>
      </c>
      <c r="G846" s="244"/>
      <c r="H846" s="247">
        <v>37</v>
      </c>
      <c r="I846" s="248"/>
      <c r="J846" s="244"/>
      <c r="K846" s="244"/>
      <c r="L846" s="249"/>
      <c r="M846" s="250"/>
      <c r="N846" s="251"/>
      <c r="O846" s="251"/>
      <c r="P846" s="251"/>
      <c r="Q846" s="251"/>
      <c r="R846" s="251"/>
      <c r="S846" s="251"/>
      <c r="T846" s="252"/>
      <c r="U846" s="15"/>
      <c r="V846" s="15"/>
      <c r="W846" s="15"/>
      <c r="X846" s="15"/>
      <c r="Y846" s="15"/>
      <c r="Z846" s="15"/>
      <c r="AA846" s="15"/>
      <c r="AB846" s="15"/>
      <c r="AC846" s="15"/>
      <c r="AD846" s="15"/>
      <c r="AE846" s="15"/>
      <c r="AT846" s="253" t="s">
        <v>173</v>
      </c>
      <c r="AU846" s="253" t="s">
        <v>169</v>
      </c>
      <c r="AV846" s="15" t="s">
        <v>168</v>
      </c>
      <c r="AW846" s="15" t="s">
        <v>33</v>
      </c>
      <c r="AX846" s="15" t="s">
        <v>80</v>
      </c>
      <c r="AY846" s="253" t="s">
        <v>159</v>
      </c>
    </row>
    <row r="847" s="2" customFormat="1" ht="37.8" customHeight="1">
      <c r="A847" s="38"/>
      <c r="B847" s="39"/>
      <c r="C847" s="204" t="s">
        <v>740</v>
      </c>
      <c r="D847" s="204" t="s">
        <v>163</v>
      </c>
      <c r="E847" s="205" t="s">
        <v>741</v>
      </c>
      <c r="F847" s="206" t="s">
        <v>742</v>
      </c>
      <c r="G847" s="207" t="s">
        <v>731</v>
      </c>
      <c r="H847" s="208">
        <v>2</v>
      </c>
      <c r="I847" s="209"/>
      <c r="J847" s="210">
        <f>ROUND(I847*H847,2)</f>
        <v>0</v>
      </c>
      <c r="K847" s="206" t="s">
        <v>167</v>
      </c>
      <c r="L847" s="44"/>
      <c r="M847" s="211" t="s">
        <v>19</v>
      </c>
      <c r="N847" s="212" t="s">
        <v>44</v>
      </c>
      <c r="O847" s="84"/>
      <c r="P847" s="213">
        <f>O847*H847</f>
        <v>0</v>
      </c>
      <c r="Q847" s="213">
        <v>0.00036000000000000002</v>
      </c>
      <c r="R847" s="213">
        <f>Q847*H847</f>
        <v>0.00072000000000000005</v>
      </c>
      <c r="S847" s="213">
        <v>0</v>
      </c>
      <c r="T847" s="214">
        <f>S847*H847</f>
        <v>0</v>
      </c>
      <c r="U847" s="38"/>
      <c r="V847" s="38"/>
      <c r="W847" s="38"/>
      <c r="X847" s="38"/>
      <c r="Y847" s="38"/>
      <c r="Z847" s="38"/>
      <c r="AA847" s="38"/>
      <c r="AB847" s="38"/>
      <c r="AC847" s="38"/>
      <c r="AD847" s="38"/>
      <c r="AE847" s="38"/>
      <c r="AR847" s="215" t="s">
        <v>301</v>
      </c>
      <c r="AT847" s="215" t="s">
        <v>163</v>
      </c>
      <c r="AU847" s="215" t="s">
        <v>169</v>
      </c>
      <c r="AY847" s="17" t="s">
        <v>159</v>
      </c>
      <c r="BE847" s="216">
        <f>IF(N847="základní",J847,0)</f>
        <v>0</v>
      </c>
      <c r="BF847" s="216">
        <f>IF(N847="snížená",J847,0)</f>
        <v>0</v>
      </c>
      <c r="BG847" s="216">
        <f>IF(N847="zákl. přenesená",J847,0)</f>
        <v>0</v>
      </c>
      <c r="BH847" s="216">
        <f>IF(N847="sníž. přenesená",J847,0)</f>
        <v>0</v>
      </c>
      <c r="BI847" s="216">
        <f>IF(N847="nulová",J847,0)</f>
        <v>0</v>
      </c>
      <c r="BJ847" s="17" t="s">
        <v>169</v>
      </c>
      <c r="BK847" s="216">
        <f>ROUND(I847*H847,2)</f>
        <v>0</v>
      </c>
      <c r="BL847" s="17" t="s">
        <v>301</v>
      </c>
      <c r="BM847" s="215" t="s">
        <v>743</v>
      </c>
    </row>
    <row r="848" s="2" customFormat="1" ht="37.8" customHeight="1">
      <c r="A848" s="38"/>
      <c r="B848" s="39"/>
      <c r="C848" s="204" t="s">
        <v>744</v>
      </c>
      <c r="D848" s="204" t="s">
        <v>163</v>
      </c>
      <c r="E848" s="205" t="s">
        <v>745</v>
      </c>
      <c r="F848" s="206" t="s">
        <v>746</v>
      </c>
      <c r="G848" s="207" t="s">
        <v>278</v>
      </c>
      <c r="H848" s="208">
        <v>16</v>
      </c>
      <c r="I848" s="209"/>
      <c r="J848" s="210">
        <f>ROUND(I848*H848,2)</f>
        <v>0</v>
      </c>
      <c r="K848" s="206" t="s">
        <v>167</v>
      </c>
      <c r="L848" s="44"/>
      <c r="M848" s="211" t="s">
        <v>19</v>
      </c>
      <c r="N848" s="212" t="s">
        <v>44</v>
      </c>
      <c r="O848" s="84"/>
      <c r="P848" s="213">
        <f>O848*H848</f>
        <v>0</v>
      </c>
      <c r="Q848" s="213">
        <v>0.0020999999999999999</v>
      </c>
      <c r="R848" s="213">
        <f>Q848*H848</f>
        <v>0.033599999999999998</v>
      </c>
      <c r="S848" s="213">
        <v>0</v>
      </c>
      <c r="T848" s="214">
        <f>S848*H848</f>
        <v>0</v>
      </c>
      <c r="U848" s="38"/>
      <c r="V848" s="38"/>
      <c r="W848" s="38"/>
      <c r="X848" s="38"/>
      <c r="Y848" s="38"/>
      <c r="Z848" s="38"/>
      <c r="AA848" s="38"/>
      <c r="AB848" s="38"/>
      <c r="AC848" s="38"/>
      <c r="AD848" s="38"/>
      <c r="AE848" s="38"/>
      <c r="AR848" s="215" t="s">
        <v>301</v>
      </c>
      <c r="AT848" s="215" t="s">
        <v>163</v>
      </c>
      <c r="AU848" s="215" t="s">
        <v>169</v>
      </c>
      <c r="AY848" s="17" t="s">
        <v>159</v>
      </c>
      <c r="BE848" s="216">
        <f>IF(N848="základní",J848,0)</f>
        <v>0</v>
      </c>
      <c r="BF848" s="216">
        <f>IF(N848="snížená",J848,0)</f>
        <v>0</v>
      </c>
      <c r="BG848" s="216">
        <f>IF(N848="zákl. přenesená",J848,0)</f>
        <v>0</v>
      </c>
      <c r="BH848" s="216">
        <f>IF(N848="sníž. přenesená",J848,0)</f>
        <v>0</v>
      </c>
      <c r="BI848" s="216">
        <f>IF(N848="nulová",J848,0)</f>
        <v>0</v>
      </c>
      <c r="BJ848" s="17" t="s">
        <v>169</v>
      </c>
      <c r="BK848" s="216">
        <f>ROUND(I848*H848,2)</f>
        <v>0</v>
      </c>
      <c r="BL848" s="17" t="s">
        <v>301</v>
      </c>
      <c r="BM848" s="215" t="s">
        <v>747</v>
      </c>
    </row>
    <row r="849" s="13" customFormat="1">
      <c r="A849" s="13"/>
      <c r="B849" s="222"/>
      <c r="C849" s="223"/>
      <c r="D849" s="217" t="s">
        <v>173</v>
      </c>
      <c r="E849" s="224" t="s">
        <v>19</v>
      </c>
      <c r="F849" s="225" t="s">
        <v>714</v>
      </c>
      <c r="G849" s="223"/>
      <c r="H849" s="224" t="s">
        <v>19</v>
      </c>
      <c r="I849" s="226"/>
      <c r="J849" s="223"/>
      <c r="K849" s="223"/>
      <c r="L849" s="227"/>
      <c r="M849" s="228"/>
      <c r="N849" s="229"/>
      <c r="O849" s="229"/>
      <c r="P849" s="229"/>
      <c r="Q849" s="229"/>
      <c r="R849" s="229"/>
      <c r="S849" s="229"/>
      <c r="T849" s="230"/>
      <c r="U849" s="13"/>
      <c r="V849" s="13"/>
      <c r="W849" s="13"/>
      <c r="X849" s="13"/>
      <c r="Y849" s="13"/>
      <c r="Z849" s="13"/>
      <c r="AA849" s="13"/>
      <c r="AB849" s="13"/>
      <c r="AC849" s="13"/>
      <c r="AD849" s="13"/>
      <c r="AE849" s="13"/>
      <c r="AT849" s="231" t="s">
        <v>173</v>
      </c>
      <c r="AU849" s="231" t="s">
        <v>169</v>
      </c>
      <c r="AV849" s="13" t="s">
        <v>80</v>
      </c>
      <c r="AW849" s="13" t="s">
        <v>33</v>
      </c>
      <c r="AX849" s="13" t="s">
        <v>72</v>
      </c>
      <c r="AY849" s="231" t="s">
        <v>159</v>
      </c>
    </row>
    <row r="850" s="14" customFormat="1">
      <c r="A850" s="14"/>
      <c r="B850" s="232"/>
      <c r="C850" s="233"/>
      <c r="D850" s="217" t="s">
        <v>173</v>
      </c>
      <c r="E850" s="234" t="s">
        <v>19</v>
      </c>
      <c r="F850" s="235" t="s">
        <v>720</v>
      </c>
      <c r="G850" s="233"/>
      <c r="H850" s="236">
        <v>16</v>
      </c>
      <c r="I850" s="237"/>
      <c r="J850" s="233"/>
      <c r="K850" s="233"/>
      <c r="L850" s="238"/>
      <c r="M850" s="239"/>
      <c r="N850" s="240"/>
      <c r="O850" s="240"/>
      <c r="P850" s="240"/>
      <c r="Q850" s="240"/>
      <c r="R850" s="240"/>
      <c r="S850" s="240"/>
      <c r="T850" s="241"/>
      <c r="U850" s="14"/>
      <c r="V850" s="14"/>
      <c r="W850" s="14"/>
      <c r="X850" s="14"/>
      <c r="Y850" s="14"/>
      <c r="Z850" s="14"/>
      <c r="AA850" s="14"/>
      <c r="AB850" s="14"/>
      <c r="AC850" s="14"/>
      <c r="AD850" s="14"/>
      <c r="AE850" s="14"/>
      <c r="AT850" s="242" t="s">
        <v>173</v>
      </c>
      <c r="AU850" s="242" t="s">
        <v>169</v>
      </c>
      <c r="AV850" s="14" t="s">
        <v>169</v>
      </c>
      <c r="AW850" s="14" t="s">
        <v>33</v>
      </c>
      <c r="AX850" s="14" t="s">
        <v>80</v>
      </c>
      <c r="AY850" s="242" t="s">
        <v>159</v>
      </c>
    </row>
    <row r="851" s="2" customFormat="1" ht="37.8" customHeight="1">
      <c r="A851" s="38"/>
      <c r="B851" s="39"/>
      <c r="C851" s="204" t="s">
        <v>748</v>
      </c>
      <c r="D851" s="204" t="s">
        <v>163</v>
      </c>
      <c r="E851" s="205" t="s">
        <v>749</v>
      </c>
      <c r="F851" s="206" t="s">
        <v>750</v>
      </c>
      <c r="G851" s="207" t="s">
        <v>636</v>
      </c>
      <c r="H851" s="264"/>
      <c r="I851" s="209"/>
      <c r="J851" s="210">
        <f>ROUND(I851*H851,2)</f>
        <v>0</v>
      </c>
      <c r="K851" s="206" t="s">
        <v>167</v>
      </c>
      <c r="L851" s="44"/>
      <c r="M851" s="211" t="s">
        <v>19</v>
      </c>
      <c r="N851" s="212" t="s">
        <v>44</v>
      </c>
      <c r="O851" s="84"/>
      <c r="P851" s="213">
        <f>O851*H851</f>
        <v>0</v>
      </c>
      <c r="Q851" s="213">
        <v>0</v>
      </c>
      <c r="R851" s="213">
        <f>Q851*H851</f>
        <v>0</v>
      </c>
      <c r="S851" s="213">
        <v>0</v>
      </c>
      <c r="T851" s="214">
        <f>S851*H851</f>
        <v>0</v>
      </c>
      <c r="U851" s="38"/>
      <c r="V851" s="38"/>
      <c r="W851" s="38"/>
      <c r="X851" s="38"/>
      <c r="Y851" s="38"/>
      <c r="Z851" s="38"/>
      <c r="AA851" s="38"/>
      <c r="AB851" s="38"/>
      <c r="AC851" s="38"/>
      <c r="AD851" s="38"/>
      <c r="AE851" s="38"/>
      <c r="AR851" s="215" t="s">
        <v>301</v>
      </c>
      <c r="AT851" s="215" t="s">
        <v>163</v>
      </c>
      <c r="AU851" s="215" t="s">
        <v>169</v>
      </c>
      <c r="AY851" s="17" t="s">
        <v>159</v>
      </c>
      <c r="BE851" s="216">
        <f>IF(N851="základní",J851,0)</f>
        <v>0</v>
      </c>
      <c r="BF851" s="216">
        <f>IF(N851="snížená",J851,0)</f>
        <v>0</v>
      </c>
      <c r="BG851" s="216">
        <f>IF(N851="zákl. přenesená",J851,0)</f>
        <v>0</v>
      </c>
      <c r="BH851" s="216">
        <f>IF(N851="sníž. přenesená",J851,0)</f>
        <v>0</v>
      </c>
      <c r="BI851" s="216">
        <f>IF(N851="nulová",J851,0)</f>
        <v>0</v>
      </c>
      <c r="BJ851" s="17" t="s">
        <v>169</v>
      </c>
      <c r="BK851" s="216">
        <f>ROUND(I851*H851,2)</f>
        <v>0</v>
      </c>
      <c r="BL851" s="17" t="s">
        <v>301</v>
      </c>
      <c r="BM851" s="215" t="s">
        <v>751</v>
      </c>
    </row>
    <row r="852" s="2" customFormat="1">
      <c r="A852" s="38"/>
      <c r="B852" s="39"/>
      <c r="C852" s="40"/>
      <c r="D852" s="217" t="s">
        <v>171</v>
      </c>
      <c r="E852" s="40"/>
      <c r="F852" s="218" t="s">
        <v>752</v>
      </c>
      <c r="G852" s="40"/>
      <c r="H852" s="40"/>
      <c r="I852" s="219"/>
      <c r="J852" s="40"/>
      <c r="K852" s="40"/>
      <c r="L852" s="44"/>
      <c r="M852" s="220"/>
      <c r="N852" s="221"/>
      <c r="O852" s="84"/>
      <c r="P852" s="84"/>
      <c r="Q852" s="84"/>
      <c r="R852" s="84"/>
      <c r="S852" s="84"/>
      <c r="T852" s="85"/>
      <c r="U852" s="38"/>
      <c r="V852" s="38"/>
      <c r="W852" s="38"/>
      <c r="X852" s="38"/>
      <c r="Y852" s="38"/>
      <c r="Z852" s="38"/>
      <c r="AA852" s="38"/>
      <c r="AB852" s="38"/>
      <c r="AC852" s="38"/>
      <c r="AD852" s="38"/>
      <c r="AE852" s="38"/>
      <c r="AT852" s="17" t="s">
        <v>171</v>
      </c>
      <c r="AU852" s="17" t="s">
        <v>169</v>
      </c>
    </row>
    <row r="853" s="12" customFormat="1" ht="22.8" customHeight="1">
      <c r="A853" s="12"/>
      <c r="B853" s="188"/>
      <c r="C853" s="189"/>
      <c r="D853" s="190" t="s">
        <v>71</v>
      </c>
      <c r="E853" s="202" t="s">
        <v>753</v>
      </c>
      <c r="F853" s="202" t="s">
        <v>754</v>
      </c>
      <c r="G853" s="189"/>
      <c r="H853" s="189"/>
      <c r="I853" s="192"/>
      <c r="J853" s="203">
        <f>BK853</f>
        <v>0</v>
      </c>
      <c r="K853" s="189"/>
      <c r="L853" s="194"/>
      <c r="M853" s="195"/>
      <c r="N853" s="196"/>
      <c r="O853" s="196"/>
      <c r="P853" s="197">
        <f>SUM(P854:P890)</f>
        <v>0</v>
      </c>
      <c r="Q853" s="196"/>
      <c r="R853" s="197">
        <f>SUM(R854:R890)</f>
        <v>0.2827616</v>
      </c>
      <c r="S853" s="196"/>
      <c r="T853" s="198">
        <f>SUM(T854:T890)</f>
        <v>0</v>
      </c>
      <c r="U853" s="12"/>
      <c r="V853" s="12"/>
      <c r="W853" s="12"/>
      <c r="X853" s="12"/>
      <c r="Y853" s="12"/>
      <c r="Z853" s="12"/>
      <c r="AA853" s="12"/>
      <c r="AB853" s="12"/>
      <c r="AC853" s="12"/>
      <c r="AD853" s="12"/>
      <c r="AE853" s="12"/>
      <c r="AR853" s="199" t="s">
        <v>169</v>
      </c>
      <c r="AT853" s="200" t="s">
        <v>71</v>
      </c>
      <c r="AU853" s="200" t="s">
        <v>80</v>
      </c>
      <c r="AY853" s="199" t="s">
        <v>159</v>
      </c>
      <c r="BK853" s="201">
        <f>SUM(BK854:BK890)</f>
        <v>0</v>
      </c>
    </row>
    <row r="854" s="2" customFormat="1" ht="24.15" customHeight="1">
      <c r="A854" s="38"/>
      <c r="B854" s="39"/>
      <c r="C854" s="204" t="s">
        <v>755</v>
      </c>
      <c r="D854" s="204" t="s">
        <v>163</v>
      </c>
      <c r="E854" s="205" t="s">
        <v>756</v>
      </c>
      <c r="F854" s="206" t="s">
        <v>757</v>
      </c>
      <c r="G854" s="207" t="s">
        <v>731</v>
      </c>
      <c r="H854" s="208">
        <v>20</v>
      </c>
      <c r="I854" s="209"/>
      <c r="J854" s="210">
        <f>ROUND(I854*H854,2)</f>
        <v>0</v>
      </c>
      <c r="K854" s="206" t="s">
        <v>167</v>
      </c>
      <c r="L854" s="44"/>
      <c r="M854" s="211" t="s">
        <v>19</v>
      </c>
      <c r="N854" s="212" t="s">
        <v>44</v>
      </c>
      <c r="O854" s="84"/>
      <c r="P854" s="213">
        <f>O854*H854</f>
        <v>0</v>
      </c>
      <c r="Q854" s="213">
        <v>0.00027</v>
      </c>
      <c r="R854" s="213">
        <f>Q854*H854</f>
        <v>0.0054000000000000003</v>
      </c>
      <c r="S854" s="213">
        <v>0</v>
      </c>
      <c r="T854" s="214">
        <f>S854*H854</f>
        <v>0</v>
      </c>
      <c r="U854" s="38"/>
      <c r="V854" s="38"/>
      <c r="W854" s="38"/>
      <c r="X854" s="38"/>
      <c r="Y854" s="38"/>
      <c r="Z854" s="38"/>
      <c r="AA854" s="38"/>
      <c r="AB854" s="38"/>
      <c r="AC854" s="38"/>
      <c r="AD854" s="38"/>
      <c r="AE854" s="38"/>
      <c r="AR854" s="215" t="s">
        <v>301</v>
      </c>
      <c r="AT854" s="215" t="s">
        <v>163</v>
      </c>
      <c r="AU854" s="215" t="s">
        <v>169</v>
      </c>
      <c r="AY854" s="17" t="s">
        <v>159</v>
      </c>
      <c r="BE854" s="216">
        <f>IF(N854="základní",J854,0)</f>
        <v>0</v>
      </c>
      <c r="BF854" s="216">
        <f>IF(N854="snížená",J854,0)</f>
        <v>0</v>
      </c>
      <c r="BG854" s="216">
        <f>IF(N854="zákl. přenesená",J854,0)</f>
        <v>0</v>
      </c>
      <c r="BH854" s="216">
        <f>IF(N854="sníž. přenesená",J854,0)</f>
        <v>0</v>
      </c>
      <c r="BI854" s="216">
        <f>IF(N854="nulová",J854,0)</f>
        <v>0</v>
      </c>
      <c r="BJ854" s="17" t="s">
        <v>169</v>
      </c>
      <c r="BK854" s="216">
        <f>ROUND(I854*H854,2)</f>
        <v>0</v>
      </c>
      <c r="BL854" s="17" t="s">
        <v>301</v>
      </c>
      <c r="BM854" s="215" t="s">
        <v>758</v>
      </c>
    </row>
    <row r="855" s="2" customFormat="1">
      <c r="A855" s="38"/>
      <c r="B855" s="39"/>
      <c r="C855" s="40"/>
      <c r="D855" s="217" t="s">
        <v>171</v>
      </c>
      <c r="E855" s="40"/>
      <c r="F855" s="218" t="s">
        <v>759</v>
      </c>
      <c r="G855" s="40"/>
      <c r="H855" s="40"/>
      <c r="I855" s="219"/>
      <c r="J855" s="40"/>
      <c r="K855" s="40"/>
      <c r="L855" s="44"/>
      <c r="M855" s="220"/>
      <c r="N855" s="221"/>
      <c r="O855" s="84"/>
      <c r="P855" s="84"/>
      <c r="Q855" s="84"/>
      <c r="R855" s="84"/>
      <c r="S855" s="84"/>
      <c r="T855" s="85"/>
      <c r="U855" s="38"/>
      <c r="V855" s="38"/>
      <c r="W855" s="38"/>
      <c r="X855" s="38"/>
      <c r="Y855" s="38"/>
      <c r="Z855" s="38"/>
      <c r="AA855" s="38"/>
      <c r="AB855" s="38"/>
      <c r="AC855" s="38"/>
      <c r="AD855" s="38"/>
      <c r="AE855" s="38"/>
      <c r="AT855" s="17" t="s">
        <v>171</v>
      </c>
      <c r="AU855" s="17" t="s">
        <v>169</v>
      </c>
    </row>
    <row r="856" s="13" customFormat="1">
      <c r="A856" s="13"/>
      <c r="B856" s="222"/>
      <c r="C856" s="223"/>
      <c r="D856" s="217" t="s">
        <v>173</v>
      </c>
      <c r="E856" s="224" t="s">
        <v>19</v>
      </c>
      <c r="F856" s="225" t="s">
        <v>760</v>
      </c>
      <c r="G856" s="223"/>
      <c r="H856" s="224" t="s">
        <v>19</v>
      </c>
      <c r="I856" s="226"/>
      <c r="J856" s="223"/>
      <c r="K856" s="223"/>
      <c r="L856" s="227"/>
      <c r="M856" s="228"/>
      <c r="N856" s="229"/>
      <c r="O856" s="229"/>
      <c r="P856" s="229"/>
      <c r="Q856" s="229"/>
      <c r="R856" s="229"/>
      <c r="S856" s="229"/>
      <c r="T856" s="230"/>
      <c r="U856" s="13"/>
      <c r="V856" s="13"/>
      <c r="W856" s="13"/>
      <c r="X856" s="13"/>
      <c r="Y856" s="13"/>
      <c r="Z856" s="13"/>
      <c r="AA856" s="13"/>
      <c r="AB856" s="13"/>
      <c r="AC856" s="13"/>
      <c r="AD856" s="13"/>
      <c r="AE856" s="13"/>
      <c r="AT856" s="231" t="s">
        <v>173</v>
      </c>
      <c r="AU856" s="231" t="s">
        <v>169</v>
      </c>
      <c r="AV856" s="13" t="s">
        <v>80</v>
      </c>
      <c r="AW856" s="13" t="s">
        <v>33</v>
      </c>
      <c r="AX856" s="13" t="s">
        <v>72</v>
      </c>
      <c r="AY856" s="231" t="s">
        <v>159</v>
      </c>
    </row>
    <row r="857" s="14" customFormat="1">
      <c r="A857" s="14"/>
      <c r="B857" s="232"/>
      <c r="C857" s="233"/>
      <c r="D857" s="217" t="s">
        <v>173</v>
      </c>
      <c r="E857" s="234" t="s">
        <v>19</v>
      </c>
      <c r="F857" s="235" t="s">
        <v>196</v>
      </c>
      <c r="G857" s="233"/>
      <c r="H857" s="236">
        <v>7</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173</v>
      </c>
      <c r="AU857" s="242" t="s">
        <v>169</v>
      </c>
      <c r="AV857" s="14" t="s">
        <v>169</v>
      </c>
      <c r="AW857" s="14" t="s">
        <v>33</v>
      </c>
      <c r="AX857" s="14" t="s">
        <v>72</v>
      </c>
      <c r="AY857" s="242" t="s">
        <v>159</v>
      </c>
    </row>
    <row r="858" s="13" customFormat="1">
      <c r="A858" s="13"/>
      <c r="B858" s="222"/>
      <c r="C858" s="223"/>
      <c r="D858" s="217" t="s">
        <v>173</v>
      </c>
      <c r="E858" s="224" t="s">
        <v>19</v>
      </c>
      <c r="F858" s="225" t="s">
        <v>761</v>
      </c>
      <c r="G858" s="223"/>
      <c r="H858" s="224" t="s">
        <v>19</v>
      </c>
      <c r="I858" s="226"/>
      <c r="J858" s="223"/>
      <c r="K858" s="223"/>
      <c r="L858" s="227"/>
      <c r="M858" s="228"/>
      <c r="N858" s="229"/>
      <c r="O858" s="229"/>
      <c r="P858" s="229"/>
      <c r="Q858" s="229"/>
      <c r="R858" s="229"/>
      <c r="S858" s="229"/>
      <c r="T858" s="230"/>
      <c r="U858" s="13"/>
      <c r="V858" s="13"/>
      <c r="W858" s="13"/>
      <c r="X858" s="13"/>
      <c r="Y858" s="13"/>
      <c r="Z858" s="13"/>
      <c r="AA858" s="13"/>
      <c r="AB858" s="13"/>
      <c r="AC858" s="13"/>
      <c r="AD858" s="13"/>
      <c r="AE858" s="13"/>
      <c r="AT858" s="231" t="s">
        <v>173</v>
      </c>
      <c r="AU858" s="231" t="s">
        <v>169</v>
      </c>
      <c r="AV858" s="13" t="s">
        <v>80</v>
      </c>
      <c r="AW858" s="13" t="s">
        <v>33</v>
      </c>
      <c r="AX858" s="13" t="s">
        <v>72</v>
      </c>
      <c r="AY858" s="231" t="s">
        <v>159</v>
      </c>
    </row>
    <row r="859" s="14" customFormat="1">
      <c r="A859" s="14"/>
      <c r="B859" s="232"/>
      <c r="C859" s="233"/>
      <c r="D859" s="217" t="s">
        <v>173</v>
      </c>
      <c r="E859" s="234" t="s">
        <v>19</v>
      </c>
      <c r="F859" s="235" t="s">
        <v>219</v>
      </c>
      <c r="G859" s="233"/>
      <c r="H859" s="236">
        <v>9</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173</v>
      </c>
      <c r="AU859" s="242" t="s">
        <v>169</v>
      </c>
      <c r="AV859" s="14" t="s">
        <v>169</v>
      </c>
      <c r="AW859" s="14" t="s">
        <v>33</v>
      </c>
      <c r="AX859" s="14" t="s">
        <v>72</v>
      </c>
      <c r="AY859" s="242" t="s">
        <v>159</v>
      </c>
    </row>
    <row r="860" s="13" customFormat="1">
      <c r="A860" s="13"/>
      <c r="B860" s="222"/>
      <c r="C860" s="223"/>
      <c r="D860" s="217" t="s">
        <v>173</v>
      </c>
      <c r="E860" s="224" t="s">
        <v>19</v>
      </c>
      <c r="F860" s="225" t="s">
        <v>762</v>
      </c>
      <c r="G860" s="223"/>
      <c r="H860" s="224" t="s">
        <v>19</v>
      </c>
      <c r="I860" s="226"/>
      <c r="J860" s="223"/>
      <c r="K860" s="223"/>
      <c r="L860" s="227"/>
      <c r="M860" s="228"/>
      <c r="N860" s="229"/>
      <c r="O860" s="229"/>
      <c r="P860" s="229"/>
      <c r="Q860" s="229"/>
      <c r="R860" s="229"/>
      <c r="S860" s="229"/>
      <c r="T860" s="230"/>
      <c r="U860" s="13"/>
      <c r="V860" s="13"/>
      <c r="W860" s="13"/>
      <c r="X860" s="13"/>
      <c r="Y860" s="13"/>
      <c r="Z860" s="13"/>
      <c r="AA860" s="13"/>
      <c r="AB860" s="13"/>
      <c r="AC860" s="13"/>
      <c r="AD860" s="13"/>
      <c r="AE860" s="13"/>
      <c r="AT860" s="231" t="s">
        <v>173</v>
      </c>
      <c r="AU860" s="231" t="s">
        <v>169</v>
      </c>
      <c r="AV860" s="13" t="s">
        <v>80</v>
      </c>
      <c r="AW860" s="13" t="s">
        <v>33</v>
      </c>
      <c r="AX860" s="13" t="s">
        <v>72</v>
      </c>
      <c r="AY860" s="231" t="s">
        <v>159</v>
      </c>
    </row>
    <row r="861" s="14" customFormat="1">
      <c r="A861" s="14"/>
      <c r="B861" s="232"/>
      <c r="C861" s="233"/>
      <c r="D861" s="217" t="s">
        <v>173</v>
      </c>
      <c r="E861" s="234" t="s">
        <v>19</v>
      </c>
      <c r="F861" s="235" t="s">
        <v>169</v>
      </c>
      <c r="G861" s="233"/>
      <c r="H861" s="236">
        <v>2</v>
      </c>
      <c r="I861" s="237"/>
      <c r="J861" s="233"/>
      <c r="K861" s="233"/>
      <c r="L861" s="238"/>
      <c r="M861" s="239"/>
      <c r="N861" s="240"/>
      <c r="O861" s="240"/>
      <c r="P861" s="240"/>
      <c r="Q861" s="240"/>
      <c r="R861" s="240"/>
      <c r="S861" s="240"/>
      <c r="T861" s="241"/>
      <c r="U861" s="14"/>
      <c r="V861" s="14"/>
      <c r="W861" s="14"/>
      <c r="X861" s="14"/>
      <c r="Y861" s="14"/>
      <c r="Z861" s="14"/>
      <c r="AA861" s="14"/>
      <c r="AB861" s="14"/>
      <c r="AC861" s="14"/>
      <c r="AD861" s="14"/>
      <c r="AE861" s="14"/>
      <c r="AT861" s="242" t="s">
        <v>173</v>
      </c>
      <c r="AU861" s="242" t="s">
        <v>169</v>
      </c>
      <c r="AV861" s="14" t="s">
        <v>169</v>
      </c>
      <c r="AW861" s="14" t="s">
        <v>33</v>
      </c>
      <c r="AX861" s="14" t="s">
        <v>72</v>
      </c>
      <c r="AY861" s="242" t="s">
        <v>159</v>
      </c>
    </row>
    <row r="862" s="13" customFormat="1">
      <c r="A862" s="13"/>
      <c r="B862" s="222"/>
      <c r="C862" s="223"/>
      <c r="D862" s="217" t="s">
        <v>173</v>
      </c>
      <c r="E862" s="224" t="s">
        <v>19</v>
      </c>
      <c r="F862" s="225" t="s">
        <v>763</v>
      </c>
      <c r="G862" s="223"/>
      <c r="H862" s="224" t="s">
        <v>19</v>
      </c>
      <c r="I862" s="226"/>
      <c r="J862" s="223"/>
      <c r="K862" s="223"/>
      <c r="L862" s="227"/>
      <c r="M862" s="228"/>
      <c r="N862" s="229"/>
      <c r="O862" s="229"/>
      <c r="P862" s="229"/>
      <c r="Q862" s="229"/>
      <c r="R862" s="229"/>
      <c r="S862" s="229"/>
      <c r="T862" s="230"/>
      <c r="U862" s="13"/>
      <c r="V862" s="13"/>
      <c r="W862" s="13"/>
      <c r="X862" s="13"/>
      <c r="Y862" s="13"/>
      <c r="Z862" s="13"/>
      <c r="AA862" s="13"/>
      <c r="AB862" s="13"/>
      <c r="AC862" s="13"/>
      <c r="AD862" s="13"/>
      <c r="AE862" s="13"/>
      <c r="AT862" s="231" t="s">
        <v>173</v>
      </c>
      <c r="AU862" s="231" t="s">
        <v>169</v>
      </c>
      <c r="AV862" s="13" t="s">
        <v>80</v>
      </c>
      <c r="AW862" s="13" t="s">
        <v>33</v>
      </c>
      <c r="AX862" s="13" t="s">
        <v>72</v>
      </c>
      <c r="AY862" s="231" t="s">
        <v>159</v>
      </c>
    </row>
    <row r="863" s="14" customFormat="1">
      <c r="A863" s="14"/>
      <c r="B863" s="232"/>
      <c r="C863" s="233"/>
      <c r="D863" s="217" t="s">
        <v>173</v>
      </c>
      <c r="E863" s="234" t="s">
        <v>19</v>
      </c>
      <c r="F863" s="235" t="s">
        <v>169</v>
      </c>
      <c r="G863" s="233"/>
      <c r="H863" s="236">
        <v>2</v>
      </c>
      <c r="I863" s="237"/>
      <c r="J863" s="233"/>
      <c r="K863" s="233"/>
      <c r="L863" s="238"/>
      <c r="M863" s="239"/>
      <c r="N863" s="240"/>
      <c r="O863" s="240"/>
      <c r="P863" s="240"/>
      <c r="Q863" s="240"/>
      <c r="R863" s="240"/>
      <c r="S863" s="240"/>
      <c r="T863" s="241"/>
      <c r="U863" s="14"/>
      <c r="V863" s="14"/>
      <c r="W863" s="14"/>
      <c r="X863" s="14"/>
      <c r="Y863" s="14"/>
      <c r="Z863" s="14"/>
      <c r="AA863" s="14"/>
      <c r="AB863" s="14"/>
      <c r="AC863" s="14"/>
      <c r="AD863" s="14"/>
      <c r="AE863" s="14"/>
      <c r="AT863" s="242" t="s">
        <v>173</v>
      </c>
      <c r="AU863" s="242" t="s">
        <v>169</v>
      </c>
      <c r="AV863" s="14" t="s">
        <v>169</v>
      </c>
      <c r="AW863" s="14" t="s">
        <v>33</v>
      </c>
      <c r="AX863" s="14" t="s">
        <v>72</v>
      </c>
      <c r="AY863" s="242" t="s">
        <v>159</v>
      </c>
    </row>
    <row r="864" s="15" customFormat="1">
      <c r="A864" s="15"/>
      <c r="B864" s="243"/>
      <c r="C864" s="244"/>
      <c r="D864" s="217" t="s">
        <v>173</v>
      </c>
      <c r="E864" s="245" t="s">
        <v>19</v>
      </c>
      <c r="F864" s="246" t="s">
        <v>177</v>
      </c>
      <c r="G864" s="244"/>
      <c r="H864" s="247">
        <v>20</v>
      </c>
      <c r="I864" s="248"/>
      <c r="J864" s="244"/>
      <c r="K864" s="244"/>
      <c r="L864" s="249"/>
      <c r="M864" s="250"/>
      <c r="N864" s="251"/>
      <c r="O864" s="251"/>
      <c r="P864" s="251"/>
      <c r="Q864" s="251"/>
      <c r="R864" s="251"/>
      <c r="S864" s="251"/>
      <c r="T864" s="252"/>
      <c r="U864" s="15"/>
      <c r="V864" s="15"/>
      <c r="W864" s="15"/>
      <c r="X864" s="15"/>
      <c r="Y864" s="15"/>
      <c r="Z864" s="15"/>
      <c r="AA864" s="15"/>
      <c r="AB864" s="15"/>
      <c r="AC864" s="15"/>
      <c r="AD864" s="15"/>
      <c r="AE864" s="15"/>
      <c r="AT864" s="253" t="s">
        <v>173</v>
      </c>
      <c r="AU864" s="253" t="s">
        <v>169</v>
      </c>
      <c r="AV864" s="15" t="s">
        <v>168</v>
      </c>
      <c r="AW864" s="15" t="s">
        <v>33</v>
      </c>
      <c r="AX864" s="15" t="s">
        <v>80</v>
      </c>
      <c r="AY864" s="253" t="s">
        <v>159</v>
      </c>
    </row>
    <row r="865" s="2" customFormat="1" ht="24.15" customHeight="1">
      <c r="A865" s="38"/>
      <c r="B865" s="39"/>
      <c r="C865" s="254" t="s">
        <v>764</v>
      </c>
      <c r="D865" s="254" t="s">
        <v>206</v>
      </c>
      <c r="E865" s="255" t="s">
        <v>765</v>
      </c>
      <c r="F865" s="256" t="s">
        <v>766</v>
      </c>
      <c r="G865" s="257" t="s">
        <v>166</v>
      </c>
      <c r="H865" s="258">
        <v>5.0300000000000002</v>
      </c>
      <c r="I865" s="259"/>
      <c r="J865" s="260">
        <f>ROUND(I865*H865,2)</f>
        <v>0</v>
      </c>
      <c r="K865" s="256" t="s">
        <v>167</v>
      </c>
      <c r="L865" s="261"/>
      <c r="M865" s="262" t="s">
        <v>19</v>
      </c>
      <c r="N865" s="263" t="s">
        <v>44</v>
      </c>
      <c r="O865" s="84"/>
      <c r="P865" s="213">
        <f>O865*H865</f>
        <v>0</v>
      </c>
      <c r="Q865" s="213">
        <v>0.034720000000000001</v>
      </c>
      <c r="R865" s="213">
        <f>Q865*H865</f>
        <v>0.17464160000000001</v>
      </c>
      <c r="S865" s="213">
        <v>0</v>
      </c>
      <c r="T865" s="214">
        <f>S865*H865</f>
        <v>0</v>
      </c>
      <c r="U865" s="38"/>
      <c r="V865" s="38"/>
      <c r="W865" s="38"/>
      <c r="X865" s="38"/>
      <c r="Y865" s="38"/>
      <c r="Z865" s="38"/>
      <c r="AA865" s="38"/>
      <c r="AB865" s="38"/>
      <c r="AC865" s="38"/>
      <c r="AD865" s="38"/>
      <c r="AE865" s="38"/>
      <c r="AR865" s="215" t="s">
        <v>392</v>
      </c>
      <c r="AT865" s="215" t="s">
        <v>206</v>
      </c>
      <c r="AU865" s="215" t="s">
        <v>169</v>
      </c>
      <c r="AY865" s="17" t="s">
        <v>159</v>
      </c>
      <c r="BE865" s="216">
        <f>IF(N865="základní",J865,0)</f>
        <v>0</v>
      </c>
      <c r="BF865" s="216">
        <f>IF(N865="snížená",J865,0)</f>
        <v>0</v>
      </c>
      <c r="BG865" s="216">
        <f>IF(N865="zákl. přenesená",J865,0)</f>
        <v>0</v>
      </c>
      <c r="BH865" s="216">
        <f>IF(N865="sníž. přenesená",J865,0)</f>
        <v>0</v>
      </c>
      <c r="BI865" s="216">
        <f>IF(N865="nulová",J865,0)</f>
        <v>0</v>
      </c>
      <c r="BJ865" s="17" t="s">
        <v>169</v>
      </c>
      <c r="BK865" s="216">
        <f>ROUND(I865*H865,2)</f>
        <v>0</v>
      </c>
      <c r="BL865" s="17" t="s">
        <v>301</v>
      </c>
      <c r="BM865" s="215" t="s">
        <v>767</v>
      </c>
    </row>
    <row r="866" s="13" customFormat="1">
      <c r="A866" s="13"/>
      <c r="B866" s="222"/>
      <c r="C866" s="223"/>
      <c r="D866" s="217" t="s">
        <v>173</v>
      </c>
      <c r="E866" s="224" t="s">
        <v>19</v>
      </c>
      <c r="F866" s="225" t="s">
        <v>760</v>
      </c>
      <c r="G866" s="223"/>
      <c r="H866" s="224" t="s">
        <v>19</v>
      </c>
      <c r="I866" s="226"/>
      <c r="J866" s="223"/>
      <c r="K866" s="223"/>
      <c r="L866" s="227"/>
      <c r="M866" s="228"/>
      <c r="N866" s="229"/>
      <c r="O866" s="229"/>
      <c r="P866" s="229"/>
      <c r="Q866" s="229"/>
      <c r="R866" s="229"/>
      <c r="S866" s="229"/>
      <c r="T866" s="230"/>
      <c r="U866" s="13"/>
      <c r="V866" s="13"/>
      <c r="W866" s="13"/>
      <c r="X866" s="13"/>
      <c r="Y866" s="13"/>
      <c r="Z866" s="13"/>
      <c r="AA866" s="13"/>
      <c r="AB866" s="13"/>
      <c r="AC866" s="13"/>
      <c r="AD866" s="13"/>
      <c r="AE866" s="13"/>
      <c r="AT866" s="231" t="s">
        <v>173</v>
      </c>
      <c r="AU866" s="231" t="s">
        <v>169</v>
      </c>
      <c r="AV866" s="13" t="s">
        <v>80</v>
      </c>
      <c r="AW866" s="13" t="s">
        <v>33</v>
      </c>
      <c r="AX866" s="13" t="s">
        <v>72</v>
      </c>
      <c r="AY866" s="231" t="s">
        <v>159</v>
      </c>
    </row>
    <row r="867" s="14" customFormat="1">
      <c r="A867" s="14"/>
      <c r="B867" s="232"/>
      <c r="C867" s="233"/>
      <c r="D867" s="217" t="s">
        <v>173</v>
      </c>
      <c r="E867" s="234" t="s">
        <v>19</v>
      </c>
      <c r="F867" s="235" t="s">
        <v>768</v>
      </c>
      <c r="G867" s="233"/>
      <c r="H867" s="236">
        <v>1.8899999999999999</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173</v>
      </c>
      <c r="AU867" s="242" t="s">
        <v>169</v>
      </c>
      <c r="AV867" s="14" t="s">
        <v>169</v>
      </c>
      <c r="AW867" s="14" t="s">
        <v>33</v>
      </c>
      <c r="AX867" s="14" t="s">
        <v>72</v>
      </c>
      <c r="AY867" s="242" t="s">
        <v>159</v>
      </c>
    </row>
    <row r="868" s="13" customFormat="1">
      <c r="A868" s="13"/>
      <c r="B868" s="222"/>
      <c r="C868" s="223"/>
      <c r="D868" s="217" t="s">
        <v>173</v>
      </c>
      <c r="E868" s="224" t="s">
        <v>19</v>
      </c>
      <c r="F868" s="225" t="s">
        <v>761</v>
      </c>
      <c r="G868" s="223"/>
      <c r="H868" s="224" t="s">
        <v>19</v>
      </c>
      <c r="I868" s="226"/>
      <c r="J868" s="223"/>
      <c r="K868" s="223"/>
      <c r="L868" s="227"/>
      <c r="M868" s="228"/>
      <c r="N868" s="229"/>
      <c r="O868" s="229"/>
      <c r="P868" s="229"/>
      <c r="Q868" s="229"/>
      <c r="R868" s="229"/>
      <c r="S868" s="229"/>
      <c r="T868" s="230"/>
      <c r="U868" s="13"/>
      <c r="V868" s="13"/>
      <c r="W868" s="13"/>
      <c r="X868" s="13"/>
      <c r="Y868" s="13"/>
      <c r="Z868" s="13"/>
      <c r="AA868" s="13"/>
      <c r="AB868" s="13"/>
      <c r="AC868" s="13"/>
      <c r="AD868" s="13"/>
      <c r="AE868" s="13"/>
      <c r="AT868" s="231" t="s">
        <v>173</v>
      </c>
      <c r="AU868" s="231" t="s">
        <v>169</v>
      </c>
      <c r="AV868" s="13" t="s">
        <v>80</v>
      </c>
      <c r="AW868" s="13" t="s">
        <v>33</v>
      </c>
      <c r="AX868" s="13" t="s">
        <v>72</v>
      </c>
      <c r="AY868" s="231" t="s">
        <v>159</v>
      </c>
    </row>
    <row r="869" s="14" customFormat="1">
      <c r="A869" s="14"/>
      <c r="B869" s="232"/>
      <c r="C869" s="233"/>
      <c r="D869" s="217" t="s">
        <v>173</v>
      </c>
      <c r="E869" s="234" t="s">
        <v>19</v>
      </c>
      <c r="F869" s="235" t="s">
        <v>769</v>
      </c>
      <c r="G869" s="233"/>
      <c r="H869" s="236">
        <v>1.6200000000000001</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173</v>
      </c>
      <c r="AU869" s="242" t="s">
        <v>169</v>
      </c>
      <c r="AV869" s="14" t="s">
        <v>169</v>
      </c>
      <c r="AW869" s="14" t="s">
        <v>33</v>
      </c>
      <c r="AX869" s="14" t="s">
        <v>72</v>
      </c>
      <c r="AY869" s="242" t="s">
        <v>159</v>
      </c>
    </row>
    <row r="870" s="13" customFormat="1">
      <c r="A870" s="13"/>
      <c r="B870" s="222"/>
      <c r="C870" s="223"/>
      <c r="D870" s="217" t="s">
        <v>173</v>
      </c>
      <c r="E870" s="224" t="s">
        <v>19</v>
      </c>
      <c r="F870" s="225" t="s">
        <v>762</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173</v>
      </c>
      <c r="AU870" s="231" t="s">
        <v>169</v>
      </c>
      <c r="AV870" s="13" t="s">
        <v>80</v>
      </c>
      <c r="AW870" s="13" t="s">
        <v>33</v>
      </c>
      <c r="AX870" s="13" t="s">
        <v>72</v>
      </c>
      <c r="AY870" s="231" t="s">
        <v>159</v>
      </c>
    </row>
    <row r="871" s="14" customFormat="1">
      <c r="A871" s="14"/>
      <c r="B871" s="232"/>
      <c r="C871" s="233"/>
      <c r="D871" s="217" t="s">
        <v>173</v>
      </c>
      <c r="E871" s="234" t="s">
        <v>19</v>
      </c>
      <c r="F871" s="235" t="s">
        <v>770</v>
      </c>
      <c r="G871" s="233"/>
      <c r="H871" s="236">
        <v>0.64000000000000001</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173</v>
      </c>
      <c r="AU871" s="242" t="s">
        <v>169</v>
      </c>
      <c r="AV871" s="14" t="s">
        <v>169</v>
      </c>
      <c r="AW871" s="14" t="s">
        <v>33</v>
      </c>
      <c r="AX871" s="14" t="s">
        <v>72</v>
      </c>
      <c r="AY871" s="242" t="s">
        <v>159</v>
      </c>
    </row>
    <row r="872" s="13" customFormat="1">
      <c r="A872" s="13"/>
      <c r="B872" s="222"/>
      <c r="C872" s="223"/>
      <c r="D872" s="217" t="s">
        <v>173</v>
      </c>
      <c r="E872" s="224" t="s">
        <v>19</v>
      </c>
      <c r="F872" s="225" t="s">
        <v>763</v>
      </c>
      <c r="G872" s="223"/>
      <c r="H872" s="224" t="s">
        <v>19</v>
      </c>
      <c r="I872" s="226"/>
      <c r="J872" s="223"/>
      <c r="K872" s="223"/>
      <c r="L872" s="227"/>
      <c r="M872" s="228"/>
      <c r="N872" s="229"/>
      <c r="O872" s="229"/>
      <c r="P872" s="229"/>
      <c r="Q872" s="229"/>
      <c r="R872" s="229"/>
      <c r="S872" s="229"/>
      <c r="T872" s="230"/>
      <c r="U872" s="13"/>
      <c r="V872" s="13"/>
      <c r="W872" s="13"/>
      <c r="X872" s="13"/>
      <c r="Y872" s="13"/>
      <c r="Z872" s="13"/>
      <c r="AA872" s="13"/>
      <c r="AB872" s="13"/>
      <c r="AC872" s="13"/>
      <c r="AD872" s="13"/>
      <c r="AE872" s="13"/>
      <c r="AT872" s="231" t="s">
        <v>173</v>
      </c>
      <c r="AU872" s="231" t="s">
        <v>169</v>
      </c>
      <c r="AV872" s="13" t="s">
        <v>80</v>
      </c>
      <c r="AW872" s="13" t="s">
        <v>33</v>
      </c>
      <c r="AX872" s="13" t="s">
        <v>72</v>
      </c>
      <c r="AY872" s="231" t="s">
        <v>159</v>
      </c>
    </row>
    <row r="873" s="14" customFormat="1">
      <c r="A873" s="14"/>
      <c r="B873" s="232"/>
      <c r="C873" s="233"/>
      <c r="D873" s="217" t="s">
        <v>173</v>
      </c>
      <c r="E873" s="234" t="s">
        <v>19</v>
      </c>
      <c r="F873" s="235" t="s">
        <v>771</v>
      </c>
      <c r="G873" s="233"/>
      <c r="H873" s="236">
        <v>0.88</v>
      </c>
      <c r="I873" s="237"/>
      <c r="J873" s="233"/>
      <c r="K873" s="233"/>
      <c r="L873" s="238"/>
      <c r="M873" s="239"/>
      <c r="N873" s="240"/>
      <c r="O873" s="240"/>
      <c r="P873" s="240"/>
      <c r="Q873" s="240"/>
      <c r="R873" s="240"/>
      <c r="S873" s="240"/>
      <c r="T873" s="241"/>
      <c r="U873" s="14"/>
      <c r="V873" s="14"/>
      <c r="W873" s="14"/>
      <c r="X873" s="14"/>
      <c r="Y873" s="14"/>
      <c r="Z873" s="14"/>
      <c r="AA873" s="14"/>
      <c r="AB873" s="14"/>
      <c r="AC873" s="14"/>
      <c r="AD873" s="14"/>
      <c r="AE873" s="14"/>
      <c r="AT873" s="242" t="s">
        <v>173</v>
      </c>
      <c r="AU873" s="242" t="s">
        <v>169</v>
      </c>
      <c r="AV873" s="14" t="s">
        <v>169</v>
      </c>
      <c r="AW873" s="14" t="s">
        <v>33</v>
      </c>
      <c r="AX873" s="14" t="s">
        <v>72</v>
      </c>
      <c r="AY873" s="242" t="s">
        <v>159</v>
      </c>
    </row>
    <row r="874" s="15" customFormat="1">
      <c r="A874" s="15"/>
      <c r="B874" s="243"/>
      <c r="C874" s="244"/>
      <c r="D874" s="217" t="s">
        <v>173</v>
      </c>
      <c r="E874" s="245" t="s">
        <v>19</v>
      </c>
      <c r="F874" s="246" t="s">
        <v>177</v>
      </c>
      <c r="G874" s="244"/>
      <c r="H874" s="247">
        <v>5.0299999999999994</v>
      </c>
      <c r="I874" s="248"/>
      <c r="J874" s="244"/>
      <c r="K874" s="244"/>
      <c r="L874" s="249"/>
      <c r="M874" s="250"/>
      <c r="N874" s="251"/>
      <c r="O874" s="251"/>
      <c r="P874" s="251"/>
      <c r="Q874" s="251"/>
      <c r="R874" s="251"/>
      <c r="S874" s="251"/>
      <c r="T874" s="252"/>
      <c r="U874" s="15"/>
      <c r="V874" s="15"/>
      <c r="W874" s="15"/>
      <c r="X874" s="15"/>
      <c r="Y874" s="15"/>
      <c r="Z874" s="15"/>
      <c r="AA874" s="15"/>
      <c r="AB874" s="15"/>
      <c r="AC874" s="15"/>
      <c r="AD874" s="15"/>
      <c r="AE874" s="15"/>
      <c r="AT874" s="253" t="s">
        <v>173</v>
      </c>
      <c r="AU874" s="253" t="s">
        <v>169</v>
      </c>
      <c r="AV874" s="15" t="s">
        <v>168</v>
      </c>
      <c r="AW874" s="15" t="s">
        <v>33</v>
      </c>
      <c r="AX874" s="15" t="s">
        <v>80</v>
      </c>
      <c r="AY874" s="253" t="s">
        <v>159</v>
      </c>
    </row>
    <row r="875" s="2" customFormat="1" ht="37.8" customHeight="1">
      <c r="A875" s="38"/>
      <c r="B875" s="39"/>
      <c r="C875" s="204" t="s">
        <v>772</v>
      </c>
      <c r="D875" s="204" t="s">
        <v>163</v>
      </c>
      <c r="E875" s="205" t="s">
        <v>773</v>
      </c>
      <c r="F875" s="206" t="s">
        <v>774</v>
      </c>
      <c r="G875" s="207" t="s">
        <v>731</v>
      </c>
      <c r="H875" s="208">
        <v>1</v>
      </c>
      <c r="I875" s="209"/>
      <c r="J875" s="210">
        <f>ROUND(I875*H875,2)</f>
        <v>0</v>
      </c>
      <c r="K875" s="206" t="s">
        <v>167</v>
      </c>
      <c r="L875" s="44"/>
      <c r="M875" s="211" t="s">
        <v>19</v>
      </c>
      <c r="N875" s="212" t="s">
        <v>44</v>
      </c>
      <c r="O875" s="84"/>
      <c r="P875" s="213">
        <f>O875*H875</f>
        <v>0</v>
      </c>
      <c r="Q875" s="213">
        <v>0.00092000000000000003</v>
      </c>
      <c r="R875" s="213">
        <f>Q875*H875</f>
        <v>0.00092000000000000003</v>
      </c>
      <c r="S875" s="213">
        <v>0</v>
      </c>
      <c r="T875" s="214">
        <f>S875*H875</f>
        <v>0</v>
      </c>
      <c r="U875" s="38"/>
      <c r="V875" s="38"/>
      <c r="W875" s="38"/>
      <c r="X875" s="38"/>
      <c r="Y875" s="38"/>
      <c r="Z875" s="38"/>
      <c r="AA875" s="38"/>
      <c r="AB875" s="38"/>
      <c r="AC875" s="38"/>
      <c r="AD875" s="38"/>
      <c r="AE875" s="38"/>
      <c r="AR875" s="215" t="s">
        <v>301</v>
      </c>
      <c r="AT875" s="215" t="s">
        <v>163</v>
      </c>
      <c r="AU875" s="215" t="s">
        <v>169</v>
      </c>
      <c r="AY875" s="17" t="s">
        <v>159</v>
      </c>
      <c r="BE875" s="216">
        <f>IF(N875="základní",J875,0)</f>
        <v>0</v>
      </c>
      <c r="BF875" s="216">
        <f>IF(N875="snížená",J875,0)</f>
        <v>0</v>
      </c>
      <c r="BG875" s="216">
        <f>IF(N875="zákl. přenesená",J875,0)</f>
        <v>0</v>
      </c>
      <c r="BH875" s="216">
        <f>IF(N875="sníž. přenesená",J875,0)</f>
        <v>0</v>
      </c>
      <c r="BI875" s="216">
        <f>IF(N875="nulová",J875,0)</f>
        <v>0</v>
      </c>
      <c r="BJ875" s="17" t="s">
        <v>169</v>
      </c>
      <c r="BK875" s="216">
        <f>ROUND(I875*H875,2)</f>
        <v>0</v>
      </c>
      <c r="BL875" s="17" t="s">
        <v>301</v>
      </c>
      <c r="BM875" s="215" t="s">
        <v>775</v>
      </c>
    </row>
    <row r="876" s="2" customFormat="1">
      <c r="A876" s="38"/>
      <c r="B876" s="39"/>
      <c r="C876" s="40"/>
      <c r="D876" s="217" t="s">
        <v>171</v>
      </c>
      <c r="E876" s="40"/>
      <c r="F876" s="218" t="s">
        <v>776</v>
      </c>
      <c r="G876" s="40"/>
      <c r="H876" s="40"/>
      <c r="I876" s="219"/>
      <c r="J876" s="40"/>
      <c r="K876" s="40"/>
      <c r="L876" s="44"/>
      <c r="M876" s="220"/>
      <c r="N876" s="221"/>
      <c r="O876" s="84"/>
      <c r="P876" s="84"/>
      <c r="Q876" s="84"/>
      <c r="R876" s="84"/>
      <c r="S876" s="84"/>
      <c r="T876" s="85"/>
      <c r="U876" s="38"/>
      <c r="V876" s="38"/>
      <c r="W876" s="38"/>
      <c r="X876" s="38"/>
      <c r="Y876" s="38"/>
      <c r="Z876" s="38"/>
      <c r="AA876" s="38"/>
      <c r="AB876" s="38"/>
      <c r="AC876" s="38"/>
      <c r="AD876" s="38"/>
      <c r="AE876" s="38"/>
      <c r="AT876" s="17" t="s">
        <v>171</v>
      </c>
      <c r="AU876" s="17" t="s">
        <v>169</v>
      </c>
    </row>
    <row r="877" s="2" customFormat="1" ht="24.15" customHeight="1">
      <c r="A877" s="38"/>
      <c r="B877" s="39"/>
      <c r="C877" s="254" t="s">
        <v>777</v>
      </c>
      <c r="D877" s="254" t="s">
        <v>206</v>
      </c>
      <c r="E877" s="255" t="s">
        <v>778</v>
      </c>
      <c r="F877" s="256" t="s">
        <v>779</v>
      </c>
      <c r="G877" s="257" t="s">
        <v>731</v>
      </c>
      <c r="H877" s="258">
        <v>1</v>
      </c>
      <c r="I877" s="259"/>
      <c r="J877" s="260">
        <f>ROUND(I877*H877,2)</f>
        <v>0</v>
      </c>
      <c r="K877" s="256" t="s">
        <v>167</v>
      </c>
      <c r="L877" s="261"/>
      <c r="M877" s="262" t="s">
        <v>19</v>
      </c>
      <c r="N877" s="263" t="s">
        <v>44</v>
      </c>
      <c r="O877" s="84"/>
      <c r="P877" s="213">
        <f>O877*H877</f>
        <v>0</v>
      </c>
      <c r="Q877" s="213">
        <v>0.073999999999999996</v>
      </c>
      <c r="R877" s="213">
        <f>Q877*H877</f>
        <v>0.073999999999999996</v>
      </c>
      <c r="S877" s="213">
        <v>0</v>
      </c>
      <c r="T877" s="214">
        <f>S877*H877</f>
        <v>0</v>
      </c>
      <c r="U877" s="38"/>
      <c r="V877" s="38"/>
      <c r="W877" s="38"/>
      <c r="X877" s="38"/>
      <c r="Y877" s="38"/>
      <c r="Z877" s="38"/>
      <c r="AA877" s="38"/>
      <c r="AB877" s="38"/>
      <c r="AC877" s="38"/>
      <c r="AD877" s="38"/>
      <c r="AE877" s="38"/>
      <c r="AR877" s="215" t="s">
        <v>392</v>
      </c>
      <c r="AT877" s="215" t="s">
        <v>206</v>
      </c>
      <c r="AU877" s="215" t="s">
        <v>169</v>
      </c>
      <c r="AY877" s="17" t="s">
        <v>159</v>
      </c>
      <c r="BE877" s="216">
        <f>IF(N877="základní",J877,0)</f>
        <v>0</v>
      </c>
      <c r="BF877" s="216">
        <f>IF(N877="snížená",J877,0)</f>
        <v>0</v>
      </c>
      <c r="BG877" s="216">
        <f>IF(N877="zákl. přenesená",J877,0)</f>
        <v>0</v>
      </c>
      <c r="BH877" s="216">
        <f>IF(N877="sníž. přenesená",J877,0)</f>
        <v>0</v>
      </c>
      <c r="BI877" s="216">
        <f>IF(N877="nulová",J877,0)</f>
        <v>0</v>
      </c>
      <c r="BJ877" s="17" t="s">
        <v>169</v>
      </c>
      <c r="BK877" s="216">
        <f>ROUND(I877*H877,2)</f>
        <v>0</v>
      </c>
      <c r="BL877" s="17" t="s">
        <v>301</v>
      </c>
      <c r="BM877" s="215" t="s">
        <v>780</v>
      </c>
    </row>
    <row r="878" s="13" customFormat="1">
      <c r="A878" s="13"/>
      <c r="B878" s="222"/>
      <c r="C878" s="223"/>
      <c r="D878" s="217" t="s">
        <v>173</v>
      </c>
      <c r="E878" s="224" t="s">
        <v>19</v>
      </c>
      <c r="F878" s="225" t="s">
        <v>781</v>
      </c>
      <c r="G878" s="223"/>
      <c r="H878" s="224" t="s">
        <v>19</v>
      </c>
      <c r="I878" s="226"/>
      <c r="J878" s="223"/>
      <c r="K878" s="223"/>
      <c r="L878" s="227"/>
      <c r="M878" s="228"/>
      <c r="N878" s="229"/>
      <c r="O878" s="229"/>
      <c r="P878" s="229"/>
      <c r="Q878" s="229"/>
      <c r="R878" s="229"/>
      <c r="S878" s="229"/>
      <c r="T878" s="230"/>
      <c r="U878" s="13"/>
      <c r="V878" s="13"/>
      <c r="W878" s="13"/>
      <c r="X878" s="13"/>
      <c r="Y878" s="13"/>
      <c r="Z878" s="13"/>
      <c r="AA878" s="13"/>
      <c r="AB878" s="13"/>
      <c r="AC878" s="13"/>
      <c r="AD878" s="13"/>
      <c r="AE878" s="13"/>
      <c r="AT878" s="231" t="s">
        <v>173</v>
      </c>
      <c r="AU878" s="231" t="s">
        <v>169</v>
      </c>
      <c r="AV878" s="13" t="s">
        <v>80</v>
      </c>
      <c r="AW878" s="13" t="s">
        <v>33</v>
      </c>
      <c r="AX878" s="13" t="s">
        <v>72</v>
      </c>
      <c r="AY878" s="231" t="s">
        <v>159</v>
      </c>
    </row>
    <row r="879" s="14" customFormat="1">
      <c r="A879" s="14"/>
      <c r="B879" s="232"/>
      <c r="C879" s="233"/>
      <c r="D879" s="217" t="s">
        <v>173</v>
      </c>
      <c r="E879" s="234" t="s">
        <v>19</v>
      </c>
      <c r="F879" s="235" t="s">
        <v>80</v>
      </c>
      <c r="G879" s="233"/>
      <c r="H879" s="236">
        <v>1</v>
      </c>
      <c r="I879" s="237"/>
      <c r="J879" s="233"/>
      <c r="K879" s="233"/>
      <c r="L879" s="238"/>
      <c r="M879" s="239"/>
      <c r="N879" s="240"/>
      <c r="O879" s="240"/>
      <c r="P879" s="240"/>
      <c r="Q879" s="240"/>
      <c r="R879" s="240"/>
      <c r="S879" s="240"/>
      <c r="T879" s="241"/>
      <c r="U879" s="14"/>
      <c r="V879" s="14"/>
      <c r="W879" s="14"/>
      <c r="X879" s="14"/>
      <c r="Y879" s="14"/>
      <c r="Z879" s="14"/>
      <c r="AA879" s="14"/>
      <c r="AB879" s="14"/>
      <c r="AC879" s="14"/>
      <c r="AD879" s="14"/>
      <c r="AE879" s="14"/>
      <c r="AT879" s="242" t="s">
        <v>173</v>
      </c>
      <c r="AU879" s="242" t="s">
        <v>169</v>
      </c>
      <c r="AV879" s="14" t="s">
        <v>169</v>
      </c>
      <c r="AW879" s="14" t="s">
        <v>33</v>
      </c>
      <c r="AX879" s="14" t="s">
        <v>80</v>
      </c>
      <c r="AY879" s="242" t="s">
        <v>159</v>
      </c>
    </row>
    <row r="880" s="2" customFormat="1" ht="24.15" customHeight="1">
      <c r="A880" s="38"/>
      <c r="B880" s="39"/>
      <c r="C880" s="204" t="s">
        <v>782</v>
      </c>
      <c r="D880" s="204" t="s">
        <v>163</v>
      </c>
      <c r="E880" s="205" t="s">
        <v>783</v>
      </c>
      <c r="F880" s="206" t="s">
        <v>784</v>
      </c>
      <c r="G880" s="207" t="s">
        <v>731</v>
      </c>
      <c r="H880" s="208">
        <v>1</v>
      </c>
      <c r="I880" s="209"/>
      <c r="J880" s="210">
        <f>ROUND(I880*H880,2)</f>
        <v>0</v>
      </c>
      <c r="K880" s="206" t="s">
        <v>167</v>
      </c>
      <c r="L880" s="44"/>
      <c r="M880" s="211" t="s">
        <v>19</v>
      </c>
      <c r="N880" s="212" t="s">
        <v>44</v>
      </c>
      <c r="O880" s="84"/>
      <c r="P880" s="213">
        <f>O880*H880</f>
        <v>0</v>
      </c>
      <c r="Q880" s="213">
        <v>0</v>
      </c>
      <c r="R880" s="213">
        <f>Q880*H880</f>
        <v>0</v>
      </c>
      <c r="S880" s="213">
        <v>0</v>
      </c>
      <c r="T880" s="214">
        <f>S880*H880</f>
        <v>0</v>
      </c>
      <c r="U880" s="38"/>
      <c r="V880" s="38"/>
      <c r="W880" s="38"/>
      <c r="X880" s="38"/>
      <c r="Y880" s="38"/>
      <c r="Z880" s="38"/>
      <c r="AA880" s="38"/>
      <c r="AB880" s="38"/>
      <c r="AC880" s="38"/>
      <c r="AD880" s="38"/>
      <c r="AE880" s="38"/>
      <c r="AR880" s="215" t="s">
        <v>301</v>
      </c>
      <c r="AT880" s="215" t="s">
        <v>163</v>
      </c>
      <c r="AU880" s="215" t="s">
        <v>169</v>
      </c>
      <c r="AY880" s="17" t="s">
        <v>159</v>
      </c>
      <c r="BE880" s="216">
        <f>IF(N880="základní",J880,0)</f>
        <v>0</v>
      </c>
      <c r="BF880" s="216">
        <f>IF(N880="snížená",J880,0)</f>
        <v>0</v>
      </c>
      <c r="BG880" s="216">
        <f>IF(N880="zákl. přenesená",J880,0)</f>
        <v>0</v>
      </c>
      <c r="BH880" s="216">
        <f>IF(N880="sníž. přenesená",J880,0)</f>
        <v>0</v>
      </c>
      <c r="BI880" s="216">
        <f>IF(N880="nulová",J880,0)</f>
        <v>0</v>
      </c>
      <c r="BJ880" s="17" t="s">
        <v>169</v>
      </c>
      <c r="BK880" s="216">
        <f>ROUND(I880*H880,2)</f>
        <v>0</v>
      </c>
      <c r="BL880" s="17" t="s">
        <v>301</v>
      </c>
      <c r="BM880" s="215" t="s">
        <v>785</v>
      </c>
    </row>
    <row r="881" s="2" customFormat="1">
      <c r="A881" s="38"/>
      <c r="B881" s="39"/>
      <c r="C881" s="40"/>
      <c r="D881" s="217" t="s">
        <v>171</v>
      </c>
      <c r="E881" s="40"/>
      <c r="F881" s="218" t="s">
        <v>786</v>
      </c>
      <c r="G881" s="40"/>
      <c r="H881" s="40"/>
      <c r="I881" s="219"/>
      <c r="J881" s="40"/>
      <c r="K881" s="40"/>
      <c r="L881" s="44"/>
      <c r="M881" s="220"/>
      <c r="N881" s="221"/>
      <c r="O881" s="84"/>
      <c r="P881" s="84"/>
      <c r="Q881" s="84"/>
      <c r="R881" s="84"/>
      <c r="S881" s="84"/>
      <c r="T881" s="85"/>
      <c r="U881" s="38"/>
      <c r="V881" s="38"/>
      <c r="W881" s="38"/>
      <c r="X881" s="38"/>
      <c r="Y881" s="38"/>
      <c r="Z881" s="38"/>
      <c r="AA881" s="38"/>
      <c r="AB881" s="38"/>
      <c r="AC881" s="38"/>
      <c r="AD881" s="38"/>
      <c r="AE881" s="38"/>
      <c r="AT881" s="17" t="s">
        <v>171</v>
      </c>
      <c r="AU881" s="17" t="s">
        <v>169</v>
      </c>
    </row>
    <row r="882" s="2" customFormat="1" ht="14.4" customHeight="1">
      <c r="A882" s="38"/>
      <c r="B882" s="39"/>
      <c r="C882" s="254" t="s">
        <v>787</v>
      </c>
      <c r="D882" s="254" t="s">
        <v>206</v>
      </c>
      <c r="E882" s="255" t="s">
        <v>788</v>
      </c>
      <c r="F882" s="256" t="s">
        <v>789</v>
      </c>
      <c r="G882" s="257" t="s">
        <v>731</v>
      </c>
      <c r="H882" s="258">
        <v>1</v>
      </c>
      <c r="I882" s="259"/>
      <c r="J882" s="260">
        <f>ROUND(I882*H882,2)</f>
        <v>0</v>
      </c>
      <c r="K882" s="256" t="s">
        <v>167</v>
      </c>
      <c r="L882" s="261"/>
      <c r="M882" s="262" t="s">
        <v>19</v>
      </c>
      <c r="N882" s="263" t="s">
        <v>44</v>
      </c>
      <c r="O882" s="84"/>
      <c r="P882" s="213">
        <f>O882*H882</f>
        <v>0</v>
      </c>
      <c r="Q882" s="213">
        <v>0.023</v>
      </c>
      <c r="R882" s="213">
        <f>Q882*H882</f>
        <v>0.023</v>
      </c>
      <c r="S882" s="213">
        <v>0</v>
      </c>
      <c r="T882" s="214">
        <f>S882*H882</f>
        <v>0</v>
      </c>
      <c r="U882" s="38"/>
      <c r="V882" s="38"/>
      <c r="W882" s="38"/>
      <c r="X882" s="38"/>
      <c r="Y882" s="38"/>
      <c r="Z882" s="38"/>
      <c r="AA882" s="38"/>
      <c r="AB882" s="38"/>
      <c r="AC882" s="38"/>
      <c r="AD882" s="38"/>
      <c r="AE882" s="38"/>
      <c r="AR882" s="215" t="s">
        <v>392</v>
      </c>
      <c r="AT882" s="215" t="s">
        <v>206</v>
      </c>
      <c r="AU882" s="215" t="s">
        <v>169</v>
      </c>
      <c r="AY882" s="17" t="s">
        <v>159</v>
      </c>
      <c r="BE882" s="216">
        <f>IF(N882="základní",J882,0)</f>
        <v>0</v>
      </c>
      <c r="BF882" s="216">
        <f>IF(N882="snížená",J882,0)</f>
        <v>0</v>
      </c>
      <c r="BG882" s="216">
        <f>IF(N882="zákl. přenesená",J882,0)</f>
        <v>0</v>
      </c>
      <c r="BH882" s="216">
        <f>IF(N882="sníž. přenesená",J882,0)</f>
        <v>0</v>
      </c>
      <c r="BI882" s="216">
        <f>IF(N882="nulová",J882,0)</f>
        <v>0</v>
      </c>
      <c r="BJ882" s="17" t="s">
        <v>169</v>
      </c>
      <c r="BK882" s="216">
        <f>ROUND(I882*H882,2)</f>
        <v>0</v>
      </c>
      <c r="BL882" s="17" t="s">
        <v>301</v>
      </c>
      <c r="BM882" s="215" t="s">
        <v>790</v>
      </c>
    </row>
    <row r="883" s="13" customFormat="1">
      <c r="A883" s="13"/>
      <c r="B883" s="222"/>
      <c r="C883" s="223"/>
      <c r="D883" s="217" t="s">
        <v>173</v>
      </c>
      <c r="E883" s="224" t="s">
        <v>19</v>
      </c>
      <c r="F883" s="225" t="s">
        <v>791</v>
      </c>
      <c r="G883" s="223"/>
      <c r="H883" s="224" t="s">
        <v>19</v>
      </c>
      <c r="I883" s="226"/>
      <c r="J883" s="223"/>
      <c r="K883" s="223"/>
      <c r="L883" s="227"/>
      <c r="M883" s="228"/>
      <c r="N883" s="229"/>
      <c r="O883" s="229"/>
      <c r="P883" s="229"/>
      <c r="Q883" s="229"/>
      <c r="R883" s="229"/>
      <c r="S883" s="229"/>
      <c r="T883" s="230"/>
      <c r="U883" s="13"/>
      <c r="V883" s="13"/>
      <c r="W883" s="13"/>
      <c r="X883" s="13"/>
      <c r="Y883" s="13"/>
      <c r="Z883" s="13"/>
      <c r="AA883" s="13"/>
      <c r="AB883" s="13"/>
      <c r="AC883" s="13"/>
      <c r="AD883" s="13"/>
      <c r="AE883" s="13"/>
      <c r="AT883" s="231" t="s">
        <v>173</v>
      </c>
      <c r="AU883" s="231" t="s">
        <v>169</v>
      </c>
      <c r="AV883" s="13" t="s">
        <v>80</v>
      </c>
      <c r="AW883" s="13" t="s">
        <v>33</v>
      </c>
      <c r="AX883" s="13" t="s">
        <v>72</v>
      </c>
      <c r="AY883" s="231" t="s">
        <v>159</v>
      </c>
    </row>
    <row r="884" s="14" customFormat="1">
      <c r="A884" s="14"/>
      <c r="B884" s="232"/>
      <c r="C884" s="233"/>
      <c r="D884" s="217" t="s">
        <v>173</v>
      </c>
      <c r="E884" s="234" t="s">
        <v>19</v>
      </c>
      <c r="F884" s="235" t="s">
        <v>80</v>
      </c>
      <c r="G884" s="233"/>
      <c r="H884" s="236">
        <v>1</v>
      </c>
      <c r="I884" s="237"/>
      <c r="J884" s="233"/>
      <c r="K884" s="233"/>
      <c r="L884" s="238"/>
      <c r="M884" s="239"/>
      <c r="N884" s="240"/>
      <c r="O884" s="240"/>
      <c r="P884" s="240"/>
      <c r="Q884" s="240"/>
      <c r="R884" s="240"/>
      <c r="S884" s="240"/>
      <c r="T884" s="241"/>
      <c r="U884" s="14"/>
      <c r="V884" s="14"/>
      <c r="W884" s="14"/>
      <c r="X884" s="14"/>
      <c r="Y884" s="14"/>
      <c r="Z884" s="14"/>
      <c r="AA884" s="14"/>
      <c r="AB884" s="14"/>
      <c r="AC884" s="14"/>
      <c r="AD884" s="14"/>
      <c r="AE884" s="14"/>
      <c r="AT884" s="242" t="s">
        <v>173</v>
      </c>
      <c r="AU884" s="242" t="s">
        <v>169</v>
      </c>
      <c r="AV884" s="14" t="s">
        <v>169</v>
      </c>
      <c r="AW884" s="14" t="s">
        <v>33</v>
      </c>
      <c r="AX884" s="14" t="s">
        <v>80</v>
      </c>
      <c r="AY884" s="242" t="s">
        <v>159</v>
      </c>
    </row>
    <row r="885" s="2" customFormat="1" ht="24.15" customHeight="1">
      <c r="A885" s="38"/>
      <c r="B885" s="39"/>
      <c r="C885" s="204" t="s">
        <v>792</v>
      </c>
      <c r="D885" s="204" t="s">
        <v>163</v>
      </c>
      <c r="E885" s="205" t="s">
        <v>793</v>
      </c>
      <c r="F885" s="206" t="s">
        <v>794</v>
      </c>
      <c r="G885" s="207" t="s">
        <v>731</v>
      </c>
      <c r="H885" s="208">
        <v>2</v>
      </c>
      <c r="I885" s="209"/>
      <c r="J885" s="210">
        <f>ROUND(I885*H885,2)</f>
        <v>0</v>
      </c>
      <c r="K885" s="206" t="s">
        <v>167</v>
      </c>
      <c r="L885" s="44"/>
      <c r="M885" s="211" t="s">
        <v>19</v>
      </c>
      <c r="N885" s="212" t="s">
        <v>44</v>
      </c>
      <c r="O885" s="84"/>
      <c r="P885" s="213">
        <f>O885*H885</f>
        <v>0</v>
      </c>
      <c r="Q885" s="213">
        <v>0</v>
      </c>
      <c r="R885" s="213">
        <f>Q885*H885</f>
        <v>0</v>
      </c>
      <c r="S885" s="213">
        <v>0</v>
      </c>
      <c r="T885" s="214">
        <f>S885*H885</f>
        <v>0</v>
      </c>
      <c r="U885" s="38"/>
      <c r="V885" s="38"/>
      <c r="W885" s="38"/>
      <c r="X885" s="38"/>
      <c r="Y885" s="38"/>
      <c r="Z885" s="38"/>
      <c r="AA885" s="38"/>
      <c r="AB885" s="38"/>
      <c r="AC885" s="38"/>
      <c r="AD885" s="38"/>
      <c r="AE885" s="38"/>
      <c r="AR885" s="215" t="s">
        <v>301</v>
      </c>
      <c r="AT885" s="215" t="s">
        <v>163</v>
      </c>
      <c r="AU885" s="215" t="s">
        <v>169</v>
      </c>
      <c r="AY885" s="17" t="s">
        <v>159</v>
      </c>
      <c r="BE885" s="216">
        <f>IF(N885="základní",J885,0)</f>
        <v>0</v>
      </c>
      <c r="BF885" s="216">
        <f>IF(N885="snížená",J885,0)</f>
        <v>0</v>
      </c>
      <c r="BG885" s="216">
        <f>IF(N885="zákl. přenesená",J885,0)</f>
        <v>0</v>
      </c>
      <c r="BH885" s="216">
        <f>IF(N885="sníž. přenesená",J885,0)</f>
        <v>0</v>
      </c>
      <c r="BI885" s="216">
        <f>IF(N885="nulová",J885,0)</f>
        <v>0</v>
      </c>
      <c r="BJ885" s="17" t="s">
        <v>169</v>
      </c>
      <c r="BK885" s="216">
        <f>ROUND(I885*H885,2)</f>
        <v>0</v>
      </c>
      <c r="BL885" s="17" t="s">
        <v>301</v>
      </c>
      <c r="BM885" s="215" t="s">
        <v>795</v>
      </c>
    </row>
    <row r="886" s="2" customFormat="1" ht="14.4" customHeight="1">
      <c r="A886" s="38"/>
      <c r="B886" s="39"/>
      <c r="C886" s="254" t="s">
        <v>796</v>
      </c>
      <c r="D886" s="254" t="s">
        <v>206</v>
      </c>
      <c r="E886" s="255" t="s">
        <v>797</v>
      </c>
      <c r="F886" s="256" t="s">
        <v>798</v>
      </c>
      <c r="G886" s="257" t="s">
        <v>731</v>
      </c>
      <c r="H886" s="258">
        <v>2</v>
      </c>
      <c r="I886" s="259"/>
      <c r="J886" s="260">
        <f>ROUND(I886*H886,2)</f>
        <v>0</v>
      </c>
      <c r="K886" s="256" t="s">
        <v>167</v>
      </c>
      <c r="L886" s="261"/>
      <c r="M886" s="262" t="s">
        <v>19</v>
      </c>
      <c r="N886" s="263" t="s">
        <v>44</v>
      </c>
      <c r="O886" s="84"/>
      <c r="P886" s="213">
        <f>O886*H886</f>
        <v>0</v>
      </c>
      <c r="Q886" s="213">
        <v>0.0023999999999999998</v>
      </c>
      <c r="R886" s="213">
        <f>Q886*H886</f>
        <v>0.0047999999999999996</v>
      </c>
      <c r="S886" s="213">
        <v>0</v>
      </c>
      <c r="T886" s="214">
        <f>S886*H886</f>
        <v>0</v>
      </c>
      <c r="U886" s="38"/>
      <c r="V886" s="38"/>
      <c r="W886" s="38"/>
      <c r="X886" s="38"/>
      <c r="Y886" s="38"/>
      <c r="Z886" s="38"/>
      <c r="AA886" s="38"/>
      <c r="AB886" s="38"/>
      <c r="AC886" s="38"/>
      <c r="AD886" s="38"/>
      <c r="AE886" s="38"/>
      <c r="AR886" s="215" t="s">
        <v>392</v>
      </c>
      <c r="AT886" s="215" t="s">
        <v>206</v>
      </c>
      <c r="AU886" s="215" t="s">
        <v>169</v>
      </c>
      <c r="AY886" s="17" t="s">
        <v>159</v>
      </c>
      <c r="BE886" s="216">
        <f>IF(N886="základní",J886,0)</f>
        <v>0</v>
      </c>
      <c r="BF886" s="216">
        <f>IF(N886="snížená",J886,0)</f>
        <v>0</v>
      </c>
      <c r="BG886" s="216">
        <f>IF(N886="zákl. přenesená",J886,0)</f>
        <v>0</v>
      </c>
      <c r="BH886" s="216">
        <f>IF(N886="sníž. přenesená",J886,0)</f>
        <v>0</v>
      </c>
      <c r="BI886" s="216">
        <f>IF(N886="nulová",J886,0)</f>
        <v>0</v>
      </c>
      <c r="BJ886" s="17" t="s">
        <v>169</v>
      </c>
      <c r="BK886" s="216">
        <f>ROUND(I886*H886,2)</f>
        <v>0</v>
      </c>
      <c r="BL886" s="17" t="s">
        <v>301</v>
      </c>
      <c r="BM886" s="215" t="s">
        <v>799</v>
      </c>
    </row>
    <row r="887" s="2" customFormat="1" ht="24.15" customHeight="1">
      <c r="A887" s="38"/>
      <c r="B887" s="39"/>
      <c r="C887" s="204" t="s">
        <v>800</v>
      </c>
      <c r="D887" s="204" t="s">
        <v>163</v>
      </c>
      <c r="E887" s="205" t="s">
        <v>801</v>
      </c>
      <c r="F887" s="206" t="s">
        <v>802</v>
      </c>
      <c r="G887" s="207" t="s">
        <v>731</v>
      </c>
      <c r="H887" s="208">
        <v>1</v>
      </c>
      <c r="I887" s="209"/>
      <c r="J887" s="210">
        <f>ROUND(I887*H887,2)</f>
        <v>0</v>
      </c>
      <c r="K887" s="206" t="s">
        <v>167</v>
      </c>
      <c r="L887" s="44"/>
      <c r="M887" s="211" t="s">
        <v>19</v>
      </c>
      <c r="N887" s="212" t="s">
        <v>44</v>
      </c>
      <c r="O887" s="84"/>
      <c r="P887" s="213">
        <f>O887*H887</f>
        <v>0</v>
      </c>
      <c r="Q887" s="213">
        <v>0</v>
      </c>
      <c r="R887" s="213">
        <f>Q887*H887</f>
        <v>0</v>
      </c>
      <c r="S887" s="213">
        <v>0</v>
      </c>
      <c r="T887" s="214">
        <f>S887*H887</f>
        <v>0</v>
      </c>
      <c r="U887" s="38"/>
      <c r="V887" s="38"/>
      <c r="W887" s="38"/>
      <c r="X887" s="38"/>
      <c r="Y887" s="38"/>
      <c r="Z887" s="38"/>
      <c r="AA887" s="38"/>
      <c r="AB887" s="38"/>
      <c r="AC887" s="38"/>
      <c r="AD887" s="38"/>
      <c r="AE887" s="38"/>
      <c r="AR887" s="215" t="s">
        <v>301</v>
      </c>
      <c r="AT887" s="215" t="s">
        <v>163</v>
      </c>
      <c r="AU887" s="215" t="s">
        <v>169</v>
      </c>
      <c r="AY887" s="17" t="s">
        <v>159</v>
      </c>
      <c r="BE887" s="216">
        <f>IF(N887="základní",J887,0)</f>
        <v>0</v>
      </c>
      <c r="BF887" s="216">
        <f>IF(N887="snížená",J887,0)</f>
        <v>0</v>
      </c>
      <c r="BG887" s="216">
        <f>IF(N887="zákl. přenesená",J887,0)</f>
        <v>0</v>
      </c>
      <c r="BH887" s="216">
        <f>IF(N887="sníž. přenesená",J887,0)</f>
        <v>0</v>
      </c>
      <c r="BI887" s="216">
        <f>IF(N887="nulová",J887,0)</f>
        <v>0</v>
      </c>
      <c r="BJ887" s="17" t="s">
        <v>169</v>
      </c>
      <c r="BK887" s="216">
        <f>ROUND(I887*H887,2)</f>
        <v>0</v>
      </c>
      <c r="BL887" s="17" t="s">
        <v>301</v>
      </c>
      <c r="BM887" s="215" t="s">
        <v>803</v>
      </c>
    </row>
    <row r="888" s="2" customFormat="1" ht="24.15" customHeight="1">
      <c r="A888" s="38"/>
      <c r="B888" s="39"/>
      <c r="C888" s="254" t="s">
        <v>804</v>
      </c>
      <c r="D888" s="254" t="s">
        <v>206</v>
      </c>
      <c r="E888" s="255" t="s">
        <v>805</v>
      </c>
      <c r="F888" s="256" t="s">
        <v>806</v>
      </c>
      <c r="G888" s="257" t="s">
        <v>807</v>
      </c>
      <c r="H888" s="258">
        <v>1</v>
      </c>
      <c r="I888" s="259"/>
      <c r="J888" s="260">
        <f>ROUND(I888*H888,2)</f>
        <v>0</v>
      </c>
      <c r="K888" s="256" t="s">
        <v>19</v>
      </c>
      <c r="L888" s="261"/>
      <c r="M888" s="262" t="s">
        <v>19</v>
      </c>
      <c r="N888" s="263" t="s">
        <v>44</v>
      </c>
      <c r="O888" s="84"/>
      <c r="P888" s="213">
        <f>O888*H888</f>
        <v>0</v>
      </c>
      <c r="Q888" s="213">
        <v>0</v>
      </c>
      <c r="R888" s="213">
        <f>Q888*H888</f>
        <v>0</v>
      </c>
      <c r="S888" s="213">
        <v>0</v>
      </c>
      <c r="T888" s="214">
        <f>S888*H888</f>
        <v>0</v>
      </c>
      <c r="U888" s="38"/>
      <c r="V888" s="38"/>
      <c r="W888" s="38"/>
      <c r="X888" s="38"/>
      <c r="Y888" s="38"/>
      <c r="Z888" s="38"/>
      <c r="AA888" s="38"/>
      <c r="AB888" s="38"/>
      <c r="AC888" s="38"/>
      <c r="AD888" s="38"/>
      <c r="AE888" s="38"/>
      <c r="AR888" s="215" t="s">
        <v>392</v>
      </c>
      <c r="AT888" s="215" t="s">
        <v>206</v>
      </c>
      <c r="AU888" s="215" t="s">
        <v>169</v>
      </c>
      <c r="AY888" s="17" t="s">
        <v>159</v>
      </c>
      <c r="BE888" s="216">
        <f>IF(N888="základní",J888,0)</f>
        <v>0</v>
      </c>
      <c r="BF888" s="216">
        <f>IF(N888="snížená",J888,0)</f>
        <v>0</v>
      </c>
      <c r="BG888" s="216">
        <f>IF(N888="zákl. přenesená",J888,0)</f>
        <v>0</v>
      </c>
      <c r="BH888" s="216">
        <f>IF(N888="sníž. přenesená",J888,0)</f>
        <v>0</v>
      </c>
      <c r="BI888" s="216">
        <f>IF(N888="nulová",J888,0)</f>
        <v>0</v>
      </c>
      <c r="BJ888" s="17" t="s">
        <v>169</v>
      </c>
      <c r="BK888" s="216">
        <f>ROUND(I888*H888,2)</f>
        <v>0</v>
      </c>
      <c r="BL888" s="17" t="s">
        <v>301</v>
      </c>
      <c r="BM888" s="215" t="s">
        <v>808</v>
      </c>
    </row>
    <row r="889" s="2" customFormat="1" ht="37.8" customHeight="1">
      <c r="A889" s="38"/>
      <c r="B889" s="39"/>
      <c r="C889" s="204" t="s">
        <v>809</v>
      </c>
      <c r="D889" s="204" t="s">
        <v>163</v>
      </c>
      <c r="E889" s="205" t="s">
        <v>810</v>
      </c>
      <c r="F889" s="206" t="s">
        <v>811</v>
      </c>
      <c r="G889" s="207" t="s">
        <v>636</v>
      </c>
      <c r="H889" s="264"/>
      <c r="I889" s="209"/>
      <c r="J889" s="210">
        <f>ROUND(I889*H889,2)</f>
        <v>0</v>
      </c>
      <c r="K889" s="206" t="s">
        <v>167</v>
      </c>
      <c r="L889" s="44"/>
      <c r="M889" s="211" t="s">
        <v>19</v>
      </c>
      <c r="N889" s="212" t="s">
        <v>44</v>
      </c>
      <c r="O889" s="84"/>
      <c r="P889" s="213">
        <f>O889*H889</f>
        <v>0</v>
      </c>
      <c r="Q889" s="213">
        <v>0</v>
      </c>
      <c r="R889" s="213">
        <f>Q889*H889</f>
        <v>0</v>
      </c>
      <c r="S889" s="213">
        <v>0</v>
      </c>
      <c r="T889" s="214">
        <f>S889*H889</f>
        <v>0</v>
      </c>
      <c r="U889" s="38"/>
      <c r="V889" s="38"/>
      <c r="W889" s="38"/>
      <c r="X889" s="38"/>
      <c r="Y889" s="38"/>
      <c r="Z889" s="38"/>
      <c r="AA889" s="38"/>
      <c r="AB889" s="38"/>
      <c r="AC889" s="38"/>
      <c r="AD889" s="38"/>
      <c r="AE889" s="38"/>
      <c r="AR889" s="215" t="s">
        <v>301</v>
      </c>
      <c r="AT889" s="215" t="s">
        <v>163</v>
      </c>
      <c r="AU889" s="215" t="s">
        <v>169</v>
      </c>
      <c r="AY889" s="17" t="s">
        <v>159</v>
      </c>
      <c r="BE889" s="216">
        <f>IF(N889="základní",J889,0)</f>
        <v>0</v>
      </c>
      <c r="BF889" s="216">
        <f>IF(N889="snížená",J889,0)</f>
        <v>0</v>
      </c>
      <c r="BG889" s="216">
        <f>IF(N889="zákl. přenesená",J889,0)</f>
        <v>0</v>
      </c>
      <c r="BH889" s="216">
        <f>IF(N889="sníž. přenesená",J889,0)</f>
        <v>0</v>
      </c>
      <c r="BI889" s="216">
        <f>IF(N889="nulová",J889,0)</f>
        <v>0</v>
      </c>
      <c r="BJ889" s="17" t="s">
        <v>169</v>
      </c>
      <c r="BK889" s="216">
        <f>ROUND(I889*H889,2)</f>
        <v>0</v>
      </c>
      <c r="BL889" s="17" t="s">
        <v>301</v>
      </c>
      <c r="BM889" s="215" t="s">
        <v>812</v>
      </c>
    </row>
    <row r="890" s="2" customFormat="1">
      <c r="A890" s="38"/>
      <c r="B890" s="39"/>
      <c r="C890" s="40"/>
      <c r="D890" s="217" t="s">
        <v>171</v>
      </c>
      <c r="E890" s="40"/>
      <c r="F890" s="218" t="s">
        <v>813</v>
      </c>
      <c r="G890" s="40"/>
      <c r="H890" s="40"/>
      <c r="I890" s="219"/>
      <c r="J890" s="40"/>
      <c r="K890" s="40"/>
      <c r="L890" s="44"/>
      <c r="M890" s="220"/>
      <c r="N890" s="221"/>
      <c r="O890" s="84"/>
      <c r="P890" s="84"/>
      <c r="Q890" s="84"/>
      <c r="R890" s="84"/>
      <c r="S890" s="84"/>
      <c r="T890" s="85"/>
      <c r="U890" s="38"/>
      <c r="V890" s="38"/>
      <c r="W890" s="38"/>
      <c r="X890" s="38"/>
      <c r="Y890" s="38"/>
      <c r="Z890" s="38"/>
      <c r="AA890" s="38"/>
      <c r="AB890" s="38"/>
      <c r="AC890" s="38"/>
      <c r="AD890" s="38"/>
      <c r="AE890" s="38"/>
      <c r="AT890" s="17" t="s">
        <v>171</v>
      </c>
      <c r="AU890" s="17" t="s">
        <v>169</v>
      </c>
    </row>
    <row r="891" s="12" customFormat="1" ht="22.8" customHeight="1">
      <c r="A891" s="12"/>
      <c r="B891" s="188"/>
      <c r="C891" s="189"/>
      <c r="D891" s="190" t="s">
        <v>71</v>
      </c>
      <c r="E891" s="202" t="s">
        <v>814</v>
      </c>
      <c r="F891" s="202" t="s">
        <v>815</v>
      </c>
      <c r="G891" s="189"/>
      <c r="H891" s="189"/>
      <c r="I891" s="192"/>
      <c r="J891" s="203">
        <f>BK891</f>
        <v>0</v>
      </c>
      <c r="K891" s="189"/>
      <c r="L891" s="194"/>
      <c r="M891" s="195"/>
      <c r="N891" s="196"/>
      <c r="O891" s="196"/>
      <c r="P891" s="197">
        <f>SUM(P892:P902)</f>
        <v>0</v>
      </c>
      <c r="Q891" s="196"/>
      <c r="R891" s="197">
        <f>SUM(R892:R902)</f>
        <v>0.00050137999999999995</v>
      </c>
      <c r="S891" s="196"/>
      <c r="T891" s="198">
        <f>SUM(T892:T902)</f>
        <v>0</v>
      </c>
      <c r="U891" s="12"/>
      <c r="V891" s="12"/>
      <c r="W891" s="12"/>
      <c r="X891" s="12"/>
      <c r="Y891" s="12"/>
      <c r="Z891" s="12"/>
      <c r="AA891" s="12"/>
      <c r="AB891" s="12"/>
      <c r="AC891" s="12"/>
      <c r="AD891" s="12"/>
      <c r="AE891" s="12"/>
      <c r="AR891" s="199" t="s">
        <v>169</v>
      </c>
      <c r="AT891" s="200" t="s">
        <v>71</v>
      </c>
      <c r="AU891" s="200" t="s">
        <v>80</v>
      </c>
      <c r="AY891" s="199" t="s">
        <v>159</v>
      </c>
      <c r="BK891" s="201">
        <f>SUM(BK892:BK902)</f>
        <v>0</v>
      </c>
    </row>
    <row r="892" s="2" customFormat="1" ht="37.8" customHeight="1">
      <c r="A892" s="38"/>
      <c r="B892" s="39"/>
      <c r="C892" s="204" t="s">
        <v>816</v>
      </c>
      <c r="D892" s="204" t="s">
        <v>163</v>
      </c>
      <c r="E892" s="205" t="s">
        <v>817</v>
      </c>
      <c r="F892" s="206" t="s">
        <v>818</v>
      </c>
      <c r="G892" s="207" t="s">
        <v>166</v>
      </c>
      <c r="H892" s="208">
        <v>1.1659999999999999</v>
      </c>
      <c r="I892" s="209"/>
      <c r="J892" s="210">
        <f>ROUND(I892*H892,2)</f>
        <v>0</v>
      </c>
      <c r="K892" s="206" t="s">
        <v>167</v>
      </c>
      <c r="L892" s="44"/>
      <c r="M892" s="211" t="s">
        <v>19</v>
      </c>
      <c r="N892" s="212" t="s">
        <v>44</v>
      </c>
      <c r="O892" s="84"/>
      <c r="P892" s="213">
        <f>O892*H892</f>
        <v>0</v>
      </c>
      <c r="Q892" s="213">
        <v>6.9999999999999994E-05</v>
      </c>
      <c r="R892" s="213">
        <f>Q892*H892</f>
        <v>8.1619999999999981E-05</v>
      </c>
      <c r="S892" s="213">
        <v>0</v>
      </c>
      <c r="T892" s="214">
        <f>S892*H892</f>
        <v>0</v>
      </c>
      <c r="U892" s="38"/>
      <c r="V892" s="38"/>
      <c r="W892" s="38"/>
      <c r="X892" s="38"/>
      <c r="Y892" s="38"/>
      <c r="Z892" s="38"/>
      <c r="AA892" s="38"/>
      <c r="AB892" s="38"/>
      <c r="AC892" s="38"/>
      <c r="AD892" s="38"/>
      <c r="AE892" s="38"/>
      <c r="AR892" s="215" t="s">
        <v>301</v>
      </c>
      <c r="AT892" s="215" t="s">
        <v>163</v>
      </c>
      <c r="AU892" s="215" t="s">
        <v>169</v>
      </c>
      <c r="AY892" s="17" t="s">
        <v>159</v>
      </c>
      <c r="BE892" s="216">
        <f>IF(N892="základní",J892,0)</f>
        <v>0</v>
      </c>
      <c r="BF892" s="216">
        <f>IF(N892="snížená",J892,0)</f>
        <v>0</v>
      </c>
      <c r="BG892" s="216">
        <f>IF(N892="zákl. přenesená",J892,0)</f>
        <v>0</v>
      </c>
      <c r="BH892" s="216">
        <f>IF(N892="sníž. přenesená",J892,0)</f>
        <v>0</v>
      </c>
      <c r="BI892" s="216">
        <f>IF(N892="nulová",J892,0)</f>
        <v>0</v>
      </c>
      <c r="BJ892" s="17" t="s">
        <v>169</v>
      </c>
      <c r="BK892" s="216">
        <f>ROUND(I892*H892,2)</f>
        <v>0</v>
      </c>
      <c r="BL892" s="17" t="s">
        <v>301</v>
      </c>
      <c r="BM892" s="215" t="s">
        <v>819</v>
      </c>
    </row>
    <row r="893" s="13" customFormat="1">
      <c r="A893" s="13"/>
      <c r="B893" s="222"/>
      <c r="C893" s="223"/>
      <c r="D893" s="217" t="s">
        <v>173</v>
      </c>
      <c r="E893" s="224" t="s">
        <v>19</v>
      </c>
      <c r="F893" s="225" t="s">
        <v>820</v>
      </c>
      <c r="G893" s="223"/>
      <c r="H893" s="224" t="s">
        <v>19</v>
      </c>
      <c r="I893" s="226"/>
      <c r="J893" s="223"/>
      <c r="K893" s="223"/>
      <c r="L893" s="227"/>
      <c r="M893" s="228"/>
      <c r="N893" s="229"/>
      <c r="O893" s="229"/>
      <c r="P893" s="229"/>
      <c r="Q893" s="229"/>
      <c r="R893" s="229"/>
      <c r="S893" s="229"/>
      <c r="T893" s="230"/>
      <c r="U893" s="13"/>
      <c r="V893" s="13"/>
      <c r="W893" s="13"/>
      <c r="X893" s="13"/>
      <c r="Y893" s="13"/>
      <c r="Z893" s="13"/>
      <c r="AA893" s="13"/>
      <c r="AB893" s="13"/>
      <c r="AC893" s="13"/>
      <c r="AD893" s="13"/>
      <c r="AE893" s="13"/>
      <c r="AT893" s="231" t="s">
        <v>173</v>
      </c>
      <c r="AU893" s="231" t="s">
        <v>169</v>
      </c>
      <c r="AV893" s="13" t="s">
        <v>80</v>
      </c>
      <c r="AW893" s="13" t="s">
        <v>33</v>
      </c>
      <c r="AX893" s="13" t="s">
        <v>72</v>
      </c>
      <c r="AY893" s="231" t="s">
        <v>159</v>
      </c>
    </row>
    <row r="894" s="14" customFormat="1">
      <c r="A894" s="14"/>
      <c r="B894" s="232"/>
      <c r="C894" s="233"/>
      <c r="D894" s="217" t="s">
        <v>173</v>
      </c>
      <c r="E894" s="234" t="s">
        <v>19</v>
      </c>
      <c r="F894" s="235" t="s">
        <v>821</v>
      </c>
      <c r="G894" s="233"/>
      <c r="H894" s="236">
        <v>0.5</v>
      </c>
      <c r="I894" s="237"/>
      <c r="J894" s="233"/>
      <c r="K894" s="233"/>
      <c r="L894" s="238"/>
      <c r="M894" s="239"/>
      <c r="N894" s="240"/>
      <c r="O894" s="240"/>
      <c r="P894" s="240"/>
      <c r="Q894" s="240"/>
      <c r="R894" s="240"/>
      <c r="S894" s="240"/>
      <c r="T894" s="241"/>
      <c r="U894" s="14"/>
      <c r="V894" s="14"/>
      <c r="W894" s="14"/>
      <c r="X894" s="14"/>
      <c r="Y894" s="14"/>
      <c r="Z894" s="14"/>
      <c r="AA894" s="14"/>
      <c r="AB894" s="14"/>
      <c r="AC894" s="14"/>
      <c r="AD894" s="14"/>
      <c r="AE894" s="14"/>
      <c r="AT894" s="242" t="s">
        <v>173</v>
      </c>
      <c r="AU894" s="242" t="s">
        <v>169</v>
      </c>
      <c r="AV894" s="14" t="s">
        <v>169</v>
      </c>
      <c r="AW894" s="14" t="s">
        <v>33</v>
      </c>
      <c r="AX894" s="14" t="s">
        <v>72</v>
      </c>
      <c r="AY894" s="242" t="s">
        <v>159</v>
      </c>
    </row>
    <row r="895" s="13" customFormat="1">
      <c r="A895" s="13"/>
      <c r="B895" s="222"/>
      <c r="C895" s="223"/>
      <c r="D895" s="217" t="s">
        <v>173</v>
      </c>
      <c r="E895" s="224" t="s">
        <v>19</v>
      </c>
      <c r="F895" s="225" t="s">
        <v>822</v>
      </c>
      <c r="G895" s="223"/>
      <c r="H895" s="224" t="s">
        <v>19</v>
      </c>
      <c r="I895" s="226"/>
      <c r="J895" s="223"/>
      <c r="K895" s="223"/>
      <c r="L895" s="227"/>
      <c r="M895" s="228"/>
      <c r="N895" s="229"/>
      <c r="O895" s="229"/>
      <c r="P895" s="229"/>
      <c r="Q895" s="229"/>
      <c r="R895" s="229"/>
      <c r="S895" s="229"/>
      <c r="T895" s="230"/>
      <c r="U895" s="13"/>
      <c r="V895" s="13"/>
      <c r="W895" s="13"/>
      <c r="X895" s="13"/>
      <c r="Y895" s="13"/>
      <c r="Z895" s="13"/>
      <c r="AA895" s="13"/>
      <c r="AB895" s="13"/>
      <c r="AC895" s="13"/>
      <c r="AD895" s="13"/>
      <c r="AE895" s="13"/>
      <c r="AT895" s="231" t="s">
        <v>173</v>
      </c>
      <c r="AU895" s="231" t="s">
        <v>169</v>
      </c>
      <c r="AV895" s="13" t="s">
        <v>80</v>
      </c>
      <c r="AW895" s="13" t="s">
        <v>33</v>
      </c>
      <c r="AX895" s="13" t="s">
        <v>72</v>
      </c>
      <c r="AY895" s="231" t="s">
        <v>159</v>
      </c>
    </row>
    <row r="896" s="14" customFormat="1">
      <c r="A896" s="14"/>
      <c r="B896" s="232"/>
      <c r="C896" s="233"/>
      <c r="D896" s="217" t="s">
        <v>173</v>
      </c>
      <c r="E896" s="234" t="s">
        <v>19</v>
      </c>
      <c r="F896" s="235" t="s">
        <v>823</v>
      </c>
      <c r="G896" s="233"/>
      <c r="H896" s="236">
        <v>0.56000000000000005</v>
      </c>
      <c r="I896" s="237"/>
      <c r="J896" s="233"/>
      <c r="K896" s="233"/>
      <c r="L896" s="238"/>
      <c r="M896" s="239"/>
      <c r="N896" s="240"/>
      <c r="O896" s="240"/>
      <c r="P896" s="240"/>
      <c r="Q896" s="240"/>
      <c r="R896" s="240"/>
      <c r="S896" s="240"/>
      <c r="T896" s="241"/>
      <c r="U896" s="14"/>
      <c r="V896" s="14"/>
      <c r="W896" s="14"/>
      <c r="X896" s="14"/>
      <c r="Y896" s="14"/>
      <c r="Z896" s="14"/>
      <c r="AA896" s="14"/>
      <c r="AB896" s="14"/>
      <c r="AC896" s="14"/>
      <c r="AD896" s="14"/>
      <c r="AE896" s="14"/>
      <c r="AT896" s="242" t="s">
        <v>173</v>
      </c>
      <c r="AU896" s="242" t="s">
        <v>169</v>
      </c>
      <c r="AV896" s="14" t="s">
        <v>169</v>
      </c>
      <c r="AW896" s="14" t="s">
        <v>33</v>
      </c>
      <c r="AX896" s="14" t="s">
        <v>72</v>
      </c>
      <c r="AY896" s="242" t="s">
        <v>159</v>
      </c>
    </row>
    <row r="897" s="15" customFormat="1">
      <c r="A897" s="15"/>
      <c r="B897" s="243"/>
      <c r="C897" s="244"/>
      <c r="D897" s="217" t="s">
        <v>173</v>
      </c>
      <c r="E897" s="245" t="s">
        <v>19</v>
      </c>
      <c r="F897" s="246" t="s">
        <v>177</v>
      </c>
      <c r="G897" s="244"/>
      <c r="H897" s="247">
        <v>1.0600000000000001</v>
      </c>
      <c r="I897" s="248"/>
      <c r="J897" s="244"/>
      <c r="K897" s="244"/>
      <c r="L897" s="249"/>
      <c r="M897" s="250"/>
      <c r="N897" s="251"/>
      <c r="O897" s="251"/>
      <c r="P897" s="251"/>
      <c r="Q897" s="251"/>
      <c r="R897" s="251"/>
      <c r="S897" s="251"/>
      <c r="T897" s="252"/>
      <c r="U897" s="15"/>
      <c r="V897" s="15"/>
      <c r="W897" s="15"/>
      <c r="X897" s="15"/>
      <c r="Y897" s="15"/>
      <c r="Z897" s="15"/>
      <c r="AA897" s="15"/>
      <c r="AB897" s="15"/>
      <c r="AC897" s="15"/>
      <c r="AD897" s="15"/>
      <c r="AE897" s="15"/>
      <c r="AT897" s="253" t="s">
        <v>173</v>
      </c>
      <c r="AU897" s="253" t="s">
        <v>169</v>
      </c>
      <c r="AV897" s="15" t="s">
        <v>168</v>
      </c>
      <c r="AW897" s="15" t="s">
        <v>33</v>
      </c>
      <c r="AX897" s="15" t="s">
        <v>80</v>
      </c>
      <c r="AY897" s="253" t="s">
        <v>159</v>
      </c>
    </row>
    <row r="898" s="14" customFormat="1">
      <c r="A898" s="14"/>
      <c r="B898" s="232"/>
      <c r="C898" s="233"/>
      <c r="D898" s="217" t="s">
        <v>173</v>
      </c>
      <c r="E898" s="233"/>
      <c r="F898" s="235" t="s">
        <v>824</v>
      </c>
      <c r="G898" s="233"/>
      <c r="H898" s="236">
        <v>1.1659999999999999</v>
      </c>
      <c r="I898" s="237"/>
      <c r="J898" s="233"/>
      <c r="K898" s="233"/>
      <c r="L898" s="238"/>
      <c r="M898" s="239"/>
      <c r="N898" s="240"/>
      <c r="O898" s="240"/>
      <c r="P898" s="240"/>
      <c r="Q898" s="240"/>
      <c r="R898" s="240"/>
      <c r="S898" s="240"/>
      <c r="T898" s="241"/>
      <c r="U898" s="14"/>
      <c r="V898" s="14"/>
      <c r="W898" s="14"/>
      <c r="X898" s="14"/>
      <c r="Y898" s="14"/>
      <c r="Z898" s="14"/>
      <c r="AA898" s="14"/>
      <c r="AB898" s="14"/>
      <c r="AC898" s="14"/>
      <c r="AD898" s="14"/>
      <c r="AE898" s="14"/>
      <c r="AT898" s="242" t="s">
        <v>173</v>
      </c>
      <c r="AU898" s="242" t="s">
        <v>169</v>
      </c>
      <c r="AV898" s="14" t="s">
        <v>169</v>
      </c>
      <c r="AW898" s="14" t="s">
        <v>4</v>
      </c>
      <c r="AX898" s="14" t="s">
        <v>80</v>
      </c>
      <c r="AY898" s="242" t="s">
        <v>159</v>
      </c>
    </row>
    <row r="899" s="2" customFormat="1" ht="37.8" customHeight="1">
      <c r="A899" s="38"/>
      <c r="B899" s="39"/>
      <c r="C899" s="204" t="s">
        <v>825</v>
      </c>
      <c r="D899" s="204" t="s">
        <v>163</v>
      </c>
      <c r="E899" s="205" t="s">
        <v>826</v>
      </c>
      <c r="F899" s="206" t="s">
        <v>827</v>
      </c>
      <c r="G899" s="207" t="s">
        <v>166</v>
      </c>
      <c r="H899" s="208">
        <v>1.1659999999999999</v>
      </c>
      <c r="I899" s="209"/>
      <c r="J899" s="210">
        <f>ROUND(I899*H899,2)</f>
        <v>0</v>
      </c>
      <c r="K899" s="206" t="s">
        <v>167</v>
      </c>
      <c r="L899" s="44"/>
      <c r="M899" s="211" t="s">
        <v>19</v>
      </c>
      <c r="N899" s="212" t="s">
        <v>44</v>
      </c>
      <c r="O899" s="84"/>
      <c r="P899" s="213">
        <f>O899*H899</f>
        <v>0</v>
      </c>
      <c r="Q899" s="213">
        <v>6.9999999999999994E-05</v>
      </c>
      <c r="R899" s="213">
        <f>Q899*H899</f>
        <v>8.1619999999999981E-05</v>
      </c>
      <c r="S899" s="213">
        <v>0</v>
      </c>
      <c r="T899" s="214">
        <f>S899*H899</f>
        <v>0</v>
      </c>
      <c r="U899" s="38"/>
      <c r="V899" s="38"/>
      <c r="W899" s="38"/>
      <c r="X899" s="38"/>
      <c r="Y899" s="38"/>
      <c r="Z899" s="38"/>
      <c r="AA899" s="38"/>
      <c r="AB899" s="38"/>
      <c r="AC899" s="38"/>
      <c r="AD899" s="38"/>
      <c r="AE899" s="38"/>
      <c r="AR899" s="215" t="s">
        <v>301</v>
      </c>
      <c r="AT899" s="215" t="s">
        <v>163</v>
      </c>
      <c r="AU899" s="215" t="s">
        <v>169</v>
      </c>
      <c r="AY899" s="17" t="s">
        <v>159</v>
      </c>
      <c r="BE899" s="216">
        <f>IF(N899="základní",J899,0)</f>
        <v>0</v>
      </c>
      <c r="BF899" s="216">
        <f>IF(N899="snížená",J899,0)</f>
        <v>0</v>
      </c>
      <c r="BG899" s="216">
        <f>IF(N899="zákl. přenesená",J899,0)</f>
        <v>0</v>
      </c>
      <c r="BH899" s="216">
        <f>IF(N899="sníž. přenesená",J899,0)</f>
        <v>0</v>
      </c>
      <c r="BI899" s="216">
        <f>IF(N899="nulová",J899,0)</f>
        <v>0</v>
      </c>
      <c r="BJ899" s="17" t="s">
        <v>169</v>
      </c>
      <c r="BK899" s="216">
        <f>ROUND(I899*H899,2)</f>
        <v>0</v>
      </c>
      <c r="BL899" s="17" t="s">
        <v>301</v>
      </c>
      <c r="BM899" s="215" t="s">
        <v>828</v>
      </c>
    </row>
    <row r="900" s="2" customFormat="1" ht="24.15" customHeight="1">
      <c r="A900" s="38"/>
      <c r="B900" s="39"/>
      <c r="C900" s="204" t="s">
        <v>829</v>
      </c>
      <c r="D900" s="204" t="s">
        <v>163</v>
      </c>
      <c r="E900" s="205" t="s">
        <v>830</v>
      </c>
      <c r="F900" s="206" t="s">
        <v>831</v>
      </c>
      <c r="G900" s="207" t="s">
        <v>166</v>
      </c>
      <c r="H900" s="208">
        <v>1.1659999999999999</v>
      </c>
      <c r="I900" s="209"/>
      <c r="J900" s="210">
        <f>ROUND(I900*H900,2)</f>
        <v>0</v>
      </c>
      <c r="K900" s="206" t="s">
        <v>167</v>
      </c>
      <c r="L900" s="44"/>
      <c r="M900" s="211" t="s">
        <v>19</v>
      </c>
      <c r="N900" s="212" t="s">
        <v>44</v>
      </c>
      <c r="O900" s="84"/>
      <c r="P900" s="213">
        <f>O900*H900</f>
        <v>0</v>
      </c>
      <c r="Q900" s="213">
        <v>0.00012</v>
      </c>
      <c r="R900" s="213">
        <f>Q900*H900</f>
        <v>0.00013992</v>
      </c>
      <c r="S900" s="213">
        <v>0</v>
      </c>
      <c r="T900" s="214">
        <f>S900*H900</f>
        <v>0</v>
      </c>
      <c r="U900" s="38"/>
      <c r="V900" s="38"/>
      <c r="W900" s="38"/>
      <c r="X900" s="38"/>
      <c r="Y900" s="38"/>
      <c r="Z900" s="38"/>
      <c r="AA900" s="38"/>
      <c r="AB900" s="38"/>
      <c r="AC900" s="38"/>
      <c r="AD900" s="38"/>
      <c r="AE900" s="38"/>
      <c r="AR900" s="215" t="s">
        <v>301</v>
      </c>
      <c r="AT900" s="215" t="s">
        <v>163</v>
      </c>
      <c r="AU900" s="215" t="s">
        <v>169</v>
      </c>
      <c r="AY900" s="17" t="s">
        <v>159</v>
      </c>
      <c r="BE900" s="216">
        <f>IF(N900="základní",J900,0)</f>
        <v>0</v>
      </c>
      <c r="BF900" s="216">
        <f>IF(N900="snížená",J900,0)</f>
        <v>0</v>
      </c>
      <c r="BG900" s="216">
        <f>IF(N900="zákl. přenesená",J900,0)</f>
        <v>0</v>
      </c>
      <c r="BH900" s="216">
        <f>IF(N900="sníž. přenesená",J900,0)</f>
        <v>0</v>
      </c>
      <c r="BI900" s="216">
        <f>IF(N900="nulová",J900,0)</f>
        <v>0</v>
      </c>
      <c r="BJ900" s="17" t="s">
        <v>169</v>
      </c>
      <c r="BK900" s="216">
        <f>ROUND(I900*H900,2)</f>
        <v>0</v>
      </c>
      <c r="BL900" s="17" t="s">
        <v>301</v>
      </c>
      <c r="BM900" s="215" t="s">
        <v>832</v>
      </c>
    </row>
    <row r="901" s="2" customFormat="1" ht="37.8" customHeight="1">
      <c r="A901" s="38"/>
      <c r="B901" s="39"/>
      <c r="C901" s="204" t="s">
        <v>833</v>
      </c>
      <c r="D901" s="204" t="s">
        <v>163</v>
      </c>
      <c r="E901" s="205" t="s">
        <v>834</v>
      </c>
      <c r="F901" s="206" t="s">
        <v>835</v>
      </c>
      <c r="G901" s="207" t="s">
        <v>166</v>
      </c>
      <c r="H901" s="208">
        <v>1.1659999999999999</v>
      </c>
      <c r="I901" s="209"/>
      <c r="J901" s="210">
        <f>ROUND(I901*H901,2)</f>
        <v>0</v>
      </c>
      <c r="K901" s="206" t="s">
        <v>167</v>
      </c>
      <c r="L901" s="44"/>
      <c r="M901" s="211" t="s">
        <v>19</v>
      </c>
      <c r="N901" s="212" t="s">
        <v>44</v>
      </c>
      <c r="O901" s="84"/>
      <c r="P901" s="213">
        <f>O901*H901</f>
        <v>0</v>
      </c>
      <c r="Q901" s="213">
        <v>3.0000000000000001E-05</v>
      </c>
      <c r="R901" s="213">
        <f>Q901*H901</f>
        <v>3.4980000000000001E-05</v>
      </c>
      <c r="S901" s="213">
        <v>0</v>
      </c>
      <c r="T901" s="214">
        <f>S901*H901</f>
        <v>0</v>
      </c>
      <c r="U901" s="38"/>
      <c r="V901" s="38"/>
      <c r="W901" s="38"/>
      <c r="X901" s="38"/>
      <c r="Y901" s="38"/>
      <c r="Z901" s="38"/>
      <c r="AA901" s="38"/>
      <c r="AB901" s="38"/>
      <c r="AC901" s="38"/>
      <c r="AD901" s="38"/>
      <c r="AE901" s="38"/>
      <c r="AR901" s="215" t="s">
        <v>301</v>
      </c>
      <c r="AT901" s="215" t="s">
        <v>163</v>
      </c>
      <c r="AU901" s="215" t="s">
        <v>169</v>
      </c>
      <c r="AY901" s="17" t="s">
        <v>159</v>
      </c>
      <c r="BE901" s="216">
        <f>IF(N901="základní",J901,0)</f>
        <v>0</v>
      </c>
      <c r="BF901" s="216">
        <f>IF(N901="snížená",J901,0)</f>
        <v>0</v>
      </c>
      <c r="BG901" s="216">
        <f>IF(N901="zákl. přenesená",J901,0)</f>
        <v>0</v>
      </c>
      <c r="BH901" s="216">
        <f>IF(N901="sníž. přenesená",J901,0)</f>
        <v>0</v>
      </c>
      <c r="BI901" s="216">
        <f>IF(N901="nulová",J901,0)</f>
        <v>0</v>
      </c>
      <c r="BJ901" s="17" t="s">
        <v>169</v>
      </c>
      <c r="BK901" s="216">
        <f>ROUND(I901*H901,2)</f>
        <v>0</v>
      </c>
      <c r="BL901" s="17" t="s">
        <v>301</v>
      </c>
      <c r="BM901" s="215" t="s">
        <v>836</v>
      </c>
    </row>
    <row r="902" s="2" customFormat="1" ht="24.15" customHeight="1">
      <c r="A902" s="38"/>
      <c r="B902" s="39"/>
      <c r="C902" s="204" t="s">
        <v>837</v>
      </c>
      <c r="D902" s="204" t="s">
        <v>163</v>
      </c>
      <c r="E902" s="205" t="s">
        <v>838</v>
      </c>
      <c r="F902" s="206" t="s">
        <v>839</v>
      </c>
      <c r="G902" s="207" t="s">
        <v>166</v>
      </c>
      <c r="H902" s="208">
        <v>1.1659999999999999</v>
      </c>
      <c r="I902" s="209"/>
      <c r="J902" s="210">
        <f>ROUND(I902*H902,2)</f>
        <v>0</v>
      </c>
      <c r="K902" s="206" t="s">
        <v>167</v>
      </c>
      <c r="L902" s="44"/>
      <c r="M902" s="211" t="s">
        <v>19</v>
      </c>
      <c r="N902" s="212" t="s">
        <v>44</v>
      </c>
      <c r="O902" s="84"/>
      <c r="P902" s="213">
        <f>O902*H902</f>
        <v>0</v>
      </c>
      <c r="Q902" s="213">
        <v>0.00013999999999999999</v>
      </c>
      <c r="R902" s="213">
        <f>Q902*H902</f>
        <v>0.00016323999999999996</v>
      </c>
      <c r="S902" s="213">
        <v>0</v>
      </c>
      <c r="T902" s="214">
        <f>S902*H902</f>
        <v>0</v>
      </c>
      <c r="U902" s="38"/>
      <c r="V902" s="38"/>
      <c r="W902" s="38"/>
      <c r="X902" s="38"/>
      <c r="Y902" s="38"/>
      <c r="Z902" s="38"/>
      <c r="AA902" s="38"/>
      <c r="AB902" s="38"/>
      <c r="AC902" s="38"/>
      <c r="AD902" s="38"/>
      <c r="AE902" s="38"/>
      <c r="AR902" s="215" t="s">
        <v>301</v>
      </c>
      <c r="AT902" s="215" t="s">
        <v>163</v>
      </c>
      <c r="AU902" s="215" t="s">
        <v>169</v>
      </c>
      <c r="AY902" s="17" t="s">
        <v>159</v>
      </c>
      <c r="BE902" s="216">
        <f>IF(N902="základní",J902,0)</f>
        <v>0</v>
      </c>
      <c r="BF902" s="216">
        <f>IF(N902="snížená",J902,0)</f>
        <v>0</v>
      </c>
      <c r="BG902" s="216">
        <f>IF(N902="zákl. přenesená",J902,0)</f>
        <v>0</v>
      </c>
      <c r="BH902" s="216">
        <f>IF(N902="sníž. přenesená",J902,0)</f>
        <v>0</v>
      </c>
      <c r="BI902" s="216">
        <f>IF(N902="nulová",J902,0)</f>
        <v>0</v>
      </c>
      <c r="BJ902" s="17" t="s">
        <v>169</v>
      </c>
      <c r="BK902" s="216">
        <f>ROUND(I902*H902,2)</f>
        <v>0</v>
      </c>
      <c r="BL902" s="17" t="s">
        <v>301</v>
      </c>
      <c r="BM902" s="215" t="s">
        <v>840</v>
      </c>
    </row>
    <row r="903" s="12" customFormat="1" ht="22.8" customHeight="1">
      <c r="A903" s="12"/>
      <c r="B903" s="188"/>
      <c r="C903" s="189"/>
      <c r="D903" s="190" t="s">
        <v>71</v>
      </c>
      <c r="E903" s="202" t="s">
        <v>841</v>
      </c>
      <c r="F903" s="202" t="s">
        <v>842</v>
      </c>
      <c r="G903" s="189"/>
      <c r="H903" s="189"/>
      <c r="I903" s="192"/>
      <c r="J903" s="203">
        <f>BK903</f>
        <v>0</v>
      </c>
      <c r="K903" s="189"/>
      <c r="L903" s="194"/>
      <c r="M903" s="195"/>
      <c r="N903" s="196"/>
      <c r="O903" s="196"/>
      <c r="P903" s="197">
        <f>SUM(P904:P911)</f>
        <v>0</v>
      </c>
      <c r="Q903" s="196"/>
      <c r="R903" s="197">
        <f>SUM(R904:R911)</f>
        <v>0.061072000000000008</v>
      </c>
      <c r="S903" s="196"/>
      <c r="T903" s="198">
        <f>SUM(T904:T911)</f>
        <v>0</v>
      </c>
      <c r="U903" s="12"/>
      <c r="V903" s="12"/>
      <c r="W903" s="12"/>
      <c r="X903" s="12"/>
      <c r="Y903" s="12"/>
      <c r="Z903" s="12"/>
      <c r="AA903" s="12"/>
      <c r="AB903" s="12"/>
      <c r="AC903" s="12"/>
      <c r="AD903" s="12"/>
      <c r="AE903" s="12"/>
      <c r="AR903" s="199" t="s">
        <v>169</v>
      </c>
      <c r="AT903" s="200" t="s">
        <v>71</v>
      </c>
      <c r="AU903" s="200" t="s">
        <v>80</v>
      </c>
      <c r="AY903" s="199" t="s">
        <v>159</v>
      </c>
      <c r="BK903" s="201">
        <f>SUM(BK904:BK911)</f>
        <v>0</v>
      </c>
    </row>
    <row r="904" s="2" customFormat="1" ht="24.15" customHeight="1">
      <c r="A904" s="38"/>
      <c r="B904" s="39"/>
      <c r="C904" s="204" t="s">
        <v>80</v>
      </c>
      <c r="D904" s="204" t="s">
        <v>163</v>
      </c>
      <c r="E904" s="205" t="s">
        <v>843</v>
      </c>
      <c r="F904" s="206" t="s">
        <v>844</v>
      </c>
      <c r="G904" s="207" t="s">
        <v>166</v>
      </c>
      <c r="H904" s="208">
        <v>152.68000000000001</v>
      </c>
      <c r="I904" s="209"/>
      <c r="J904" s="210">
        <f>ROUND(I904*H904,2)</f>
        <v>0</v>
      </c>
      <c r="K904" s="206" t="s">
        <v>167</v>
      </c>
      <c r="L904" s="44"/>
      <c r="M904" s="211" t="s">
        <v>19</v>
      </c>
      <c r="N904" s="212" t="s">
        <v>44</v>
      </c>
      <c r="O904" s="84"/>
      <c r="P904" s="213">
        <f>O904*H904</f>
        <v>0</v>
      </c>
      <c r="Q904" s="213">
        <v>0.00020000000000000001</v>
      </c>
      <c r="R904" s="213">
        <f>Q904*H904</f>
        <v>0.030536000000000004</v>
      </c>
      <c r="S904" s="213">
        <v>0</v>
      </c>
      <c r="T904" s="214">
        <f>S904*H904</f>
        <v>0</v>
      </c>
      <c r="U904" s="38"/>
      <c r="V904" s="38"/>
      <c r="W904" s="38"/>
      <c r="X904" s="38"/>
      <c r="Y904" s="38"/>
      <c r="Z904" s="38"/>
      <c r="AA904" s="38"/>
      <c r="AB904" s="38"/>
      <c r="AC904" s="38"/>
      <c r="AD904" s="38"/>
      <c r="AE904" s="38"/>
      <c r="AR904" s="215" t="s">
        <v>301</v>
      </c>
      <c r="AT904" s="215" t="s">
        <v>163</v>
      </c>
      <c r="AU904" s="215" t="s">
        <v>169</v>
      </c>
      <c r="AY904" s="17" t="s">
        <v>159</v>
      </c>
      <c r="BE904" s="216">
        <f>IF(N904="základní",J904,0)</f>
        <v>0</v>
      </c>
      <c r="BF904" s="216">
        <f>IF(N904="snížená",J904,0)</f>
        <v>0</v>
      </c>
      <c r="BG904" s="216">
        <f>IF(N904="zákl. přenesená",J904,0)</f>
        <v>0</v>
      </c>
      <c r="BH904" s="216">
        <f>IF(N904="sníž. přenesená",J904,0)</f>
        <v>0</v>
      </c>
      <c r="BI904" s="216">
        <f>IF(N904="nulová",J904,0)</f>
        <v>0</v>
      </c>
      <c r="BJ904" s="17" t="s">
        <v>169</v>
      </c>
      <c r="BK904" s="216">
        <f>ROUND(I904*H904,2)</f>
        <v>0</v>
      </c>
      <c r="BL904" s="17" t="s">
        <v>301</v>
      </c>
      <c r="BM904" s="215" t="s">
        <v>845</v>
      </c>
    </row>
    <row r="905" s="13" customFormat="1">
      <c r="A905" s="13"/>
      <c r="B905" s="222"/>
      <c r="C905" s="223"/>
      <c r="D905" s="217" t="s">
        <v>173</v>
      </c>
      <c r="E905" s="224" t="s">
        <v>19</v>
      </c>
      <c r="F905" s="225" t="s">
        <v>547</v>
      </c>
      <c r="G905" s="223"/>
      <c r="H905" s="224" t="s">
        <v>19</v>
      </c>
      <c r="I905" s="226"/>
      <c r="J905" s="223"/>
      <c r="K905" s="223"/>
      <c r="L905" s="227"/>
      <c r="M905" s="228"/>
      <c r="N905" s="229"/>
      <c r="O905" s="229"/>
      <c r="P905" s="229"/>
      <c r="Q905" s="229"/>
      <c r="R905" s="229"/>
      <c r="S905" s="229"/>
      <c r="T905" s="230"/>
      <c r="U905" s="13"/>
      <c r="V905" s="13"/>
      <c r="W905" s="13"/>
      <c r="X905" s="13"/>
      <c r="Y905" s="13"/>
      <c r="Z905" s="13"/>
      <c r="AA905" s="13"/>
      <c r="AB905" s="13"/>
      <c r="AC905" s="13"/>
      <c r="AD905" s="13"/>
      <c r="AE905" s="13"/>
      <c r="AT905" s="231" t="s">
        <v>173</v>
      </c>
      <c r="AU905" s="231" t="s">
        <v>169</v>
      </c>
      <c r="AV905" s="13" t="s">
        <v>80</v>
      </c>
      <c r="AW905" s="13" t="s">
        <v>33</v>
      </c>
      <c r="AX905" s="13" t="s">
        <v>72</v>
      </c>
      <c r="AY905" s="231" t="s">
        <v>159</v>
      </c>
    </row>
    <row r="906" s="14" customFormat="1">
      <c r="A906" s="14"/>
      <c r="B906" s="232"/>
      <c r="C906" s="233"/>
      <c r="D906" s="217" t="s">
        <v>173</v>
      </c>
      <c r="E906" s="234" t="s">
        <v>19</v>
      </c>
      <c r="F906" s="235" t="s">
        <v>490</v>
      </c>
      <c r="G906" s="233"/>
      <c r="H906" s="236">
        <v>138.80000000000001</v>
      </c>
      <c r="I906" s="237"/>
      <c r="J906" s="233"/>
      <c r="K906" s="233"/>
      <c r="L906" s="238"/>
      <c r="M906" s="239"/>
      <c r="N906" s="240"/>
      <c r="O906" s="240"/>
      <c r="P906" s="240"/>
      <c r="Q906" s="240"/>
      <c r="R906" s="240"/>
      <c r="S906" s="240"/>
      <c r="T906" s="241"/>
      <c r="U906" s="14"/>
      <c r="V906" s="14"/>
      <c r="W906" s="14"/>
      <c r="X906" s="14"/>
      <c r="Y906" s="14"/>
      <c r="Z906" s="14"/>
      <c r="AA906" s="14"/>
      <c r="AB906" s="14"/>
      <c r="AC906" s="14"/>
      <c r="AD906" s="14"/>
      <c r="AE906" s="14"/>
      <c r="AT906" s="242" t="s">
        <v>173</v>
      </c>
      <c r="AU906" s="242" t="s">
        <v>169</v>
      </c>
      <c r="AV906" s="14" t="s">
        <v>169</v>
      </c>
      <c r="AW906" s="14" t="s">
        <v>33</v>
      </c>
      <c r="AX906" s="14" t="s">
        <v>80</v>
      </c>
      <c r="AY906" s="242" t="s">
        <v>159</v>
      </c>
    </row>
    <row r="907" s="14" customFormat="1">
      <c r="A907" s="14"/>
      <c r="B907" s="232"/>
      <c r="C907" s="233"/>
      <c r="D907" s="217" t="s">
        <v>173</v>
      </c>
      <c r="E907" s="233"/>
      <c r="F907" s="235" t="s">
        <v>548</v>
      </c>
      <c r="G907" s="233"/>
      <c r="H907" s="236">
        <v>152.68000000000001</v>
      </c>
      <c r="I907" s="237"/>
      <c r="J907" s="233"/>
      <c r="K907" s="233"/>
      <c r="L907" s="238"/>
      <c r="M907" s="239"/>
      <c r="N907" s="240"/>
      <c r="O907" s="240"/>
      <c r="P907" s="240"/>
      <c r="Q907" s="240"/>
      <c r="R907" s="240"/>
      <c r="S907" s="240"/>
      <c r="T907" s="241"/>
      <c r="U907" s="14"/>
      <c r="V907" s="14"/>
      <c r="W907" s="14"/>
      <c r="X907" s="14"/>
      <c r="Y907" s="14"/>
      <c r="Z907" s="14"/>
      <c r="AA907" s="14"/>
      <c r="AB907" s="14"/>
      <c r="AC907" s="14"/>
      <c r="AD907" s="14"/>
      <c r="AE907" s="14"/>
      <c r="AT907" s="242" t="s">
        <v>173</v>
      </c>
      <c r="AU907" s="242" t="s">
        <v>169</v>
      </c>
      <c r="AV907" s="14" t="s">
        <v>169</v>
      </c>
      <c r="AW907" s="14" t="s">
        <v>4</v>
      </c>
      <c r="AX907" s="14" t="s">
        <v>80</v>
      </c>
      <c r="AY907" s="242" t="s">
        <v>159</v>
      </c>
    </row>
    <row r="908" s="2" customFormat="1" ht="37.8" customHeight="1">
      <c r="A908" s="38"/>
      <c r="B908" s="39"/>
      <c r="C908" s="204" t="s">
        <v>169</v>
      </c>
      <c r="D908" s="204" t="s">
        <v>163</v>
      </c>
      <c r="E908" s="205" t="s">
        <v>846</v>
      </c>
      <c r="F908" s="206" t="s">
        <v>847</v>
      </c>
      <c r="G908" s="207" t="s">
        <v>166</v>
      </c>
      <c r="H908" s="208">
        <v>152.68000000000001</v>
      </c>
      <c r="I908" s="209"/>
      <c r="J908" s="210">
        <f>ROUND(I908*H908,2)</f>
        <v>0</v>
      </c>
      <c r="K908" s="206" t="s">
        <v>167</v>
      </c>
      <c r="L908" s="44"/>
      <c r="M908" s="211" t="s">
        <v>19</v>
      </c>
      <c r="N908" s="212" t="s">
        <v>44</v>
      </c>
      <c r="O908" s="84"/>
      <c r="P908" s="213">
        <f>O908*H908</f>
        <v>0</v>
      </c>
      <c r="Q908" s="213">
        <v>0.00020000000000000001</v>
      </c>
      <c r="R908" s="213">
        <f>Q908*H908</f>
        <v>0.030536000000000004</v>
      </c>
      <c r="S908" s="213">
        <v>0</v>
      </c>
      <c r="T908" s="214">
        <f>S908*H908</f>
        <v>0</v>
      </c>
      <c r="U908" s="38"/>
      <c r="V908" s="38"/>
      <c r="W908" s="38"/>
      <c r="X908" s="38"/>
      <c r="Y908" s="38"/>
      <c r="Z908" s="38"/>
      <c r="AA908" s="38"/>
      <c r="AB908" s="38"/>
      <c r="AC908" s="38"/>
      <c r="AD908" s="38"/>
      <c r="AE908" s="38"/>
      <c r="AR908" s="215" t="s">
        <v>301</v>
      </c>
      <c r="AT908" s="215" t="s">
        <v>163</v>
      </c>
      <c r="AU908" s="215" t="s">
        <v>169</v>
      </c>
      <c r="AY908" s="17" t="s">
        <v>159</v>
      </c>
      <c r="BE908" s="216">
        <f>IF(N908="základní",J908,0)</f>
        <v>0</v>
      </c>
      <c r="BF908" s="216">
        <f>IF(N908="snížená",J908,0)</f>
        <v>0</v>
      </c>
      <c r="BG908" s="216">
        <f>IF(N908="zákl. přenesená",J908,0)</f>
        <v>0</v>
      </c>
      <c r="BH908" s="216">
        <f>IF(N908="sníž. přenesená",J908,0)</f>
        <v>0</v>
      </c>
      <c r="BI908" s="216">
        <f>IF(N908="nulová",J908,0)</f>
        <v>0</v>
      </c>
      <c r="BJ908" s="17" t="s">
        <v>169</v>
      </c>
      <c r="BK908" s="216">
        <f>ROUND(I908*H908,2)</f>
        <v>0</v>
      </c>
      <c r="BL908" s="17" t="s">
        <v>301</v>
      </c>
      <c r="BM908" s="215" t="s">
        <v>848</v>
      </c>
    </row>
    <row r="909" s="13" customFormat="1">
      <c r="A909" s="13"/>
      <c r="B909" s="222"/>
      <c r="C909" s="223"/>
      <c r="D909" s="217" t="s">
        <v>173</v>
      </c>
      <c r="E909" s="224" t="s">
        <v>19</v>
      </c>
      <c r="F909" s="225" t="s">
        <v>547</v>
      </c>
      <c r="G909" s="223"/>
      <c r="H909" s="224" t="s">
        <v>19</v>
      </c>
      <c r="I909" s="226"/>
      <c r="J909" s="223"/>
      <c r="K909" s="223"/>
      <c r="L909" s="227"/>
      <c r="M909" s="228"/>
      <c r="N909" s="229"/>
      <c r="O909" s="229"/>
      <c r="P909" s="229"/>
      <c r="Q909" s="229"/>
      <c r="R909" s="229"/>
      <c r="S909" s="229"/>
      <c r="T909" s="230"/>
      <c r="U909" s="13"/>
      <c r="V909" s="13"/>
      <c r="W909" s="13"/>
      <c r="X909" s="13"/>
      <c r="Y909" s="13"/>
      <c r="Z909" s="13"/>
      <c r="AA909" s="13"/>
      <c r="AB909" s="13"/>
      <c r="AC909" s="13"/>
      <c r="AD909" s="13"/>
      <c r="AE909" s="13"/>
      <c r="AT909" s="231" t="s">
        <v>173</v>
      </c>
      <c r="AU909" s="231" t="s">
        <v>169</v>
      </c>
      <c r="AV909" s="13" t="s">
        <v>80</v>
      </c>
      <c r="AW909" s="13" t="s">
        <v>33</v>
      </c>
      <c r="AX909" s="13" t="s">
        <v>72</v>
      </c>
      <c r="AY909" s="231" t="s">
        <v>159</v>
      </c>
    </row>
    <row r="910" s="14" customFormat="1">
      <c r="A910" s="14"/>
      <c r="B910" s="232"/>
      <c r="C910" s="233"/>
      <c r="D910" s="217" t="s">
        <v>173</v>
      </c>
      <c r="E910" s="234" t="s">
        <v>19</v>
      </c>
      <c r="F910" s="235" t="s">
        <v>490</v>
      </c>
      <c r="G910" s="233"/>
      <c r="H910" s="236">
        <v>138.80000000000001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173</v>
      </c>
      <c r="AU910" s="242" t="s">
        <v>169</v>
      </c>
      <c r="AV910" s="14" t="s">
        <v>169</v>
      </c>
      <c r="AW910" s="14" t="s">
        <v>33</v>
      </c>
      <c r="AX910" s="14" t="s">
        <v>80</v>
      </c>
      <c r="AY910" s="242" t="s">
        <v>159</v>
      </c>
    </row>
    <row r="911" s="14" customFormat="1">
      <c r="A911" s="14"/>
      <c r="B911" s="232"/>
      <c r="C911" s="233"/>
      <c r="D911" s="217" t="s">
        <v>173</v>
      </c>
      <c r="E911" s="233"/>
      <c r="F911" s="235" t="s">
        <v>548</v>
      </c>
      <c r="G911" s="233"/>
      <c r="H911" s="236">
        <v>152.68000000000001</v>
      </c>
      <c r="I911" s="237"/>
      <c r="J911" s="233"/>
      <c r="K911" s="233"/>
      <c r="L911" s="238"/>
      <c r="M911" s="265"/>
      <c r="N911" s="266"/>
      <c r="O911" s="266"/>
      <c r="P911" s="266"/>
      <c r="Q911" s="266"/>
      <c r="R911" s="266"/>
      <c r="S911" s="266"/>
      <c r="T911" s="267"/>
      <c r="U911" s="14"/>
      <c r="V911" s="14"/>
      <c r="W911" s="14"/>
      <c r="X911" s="14"/>
      <c r="Y911" s="14"/>
      <c r="Z911" s="14"/>
      <c r="AA911" s="14"/>
      <c r="AB911" s="14"/>
      <c r="AC911" s="14"/>
      <c r="AD911" s="14"/>
      <c r="AE911" s="14"/>
      <c r="AT911" s="242" t="s">
        <v>173</v>
      </c>
      <c r="AU911" s="242" t="s">
        <v>169</v>
      </c>
      <c r="AV911" s="14" t="s">
        <v>169</v>
      </c>
      <c r="AW911" s="14" t="s">
        <v>4</v>
      </c>
      <c r="AX911" s="14" t="s">
        <v>80</v>
      </c>
      <c r="AY911" s="242" t="s">
        <v>159</v>
      </c>
    </row>
    <row r="912" s="2" customFormat="1" ht="6.96" customHeight="1">
      <c r="A912" s="38"/>
      <c r="B912" s="59"/>
      <c r="C912" s="60"/>
      <c r="D912" s="60"/>
      <c r="E912" s="60"/>
      <c r="F912" s="60"/>
      <c r="G912" s="60"/>
      <c r="H912" s="60"/>
      <c r="I912" s="60"/>
      <c r="J912" s="60"/>
      <c r="K912" s="60"/>
      <c r="L912" s="44"/>
      <c r="M912" s="38"/>
      <c r="O912" s="38"/>
      <c r="P912" s="38"/>
      <c r="Q912" s="38"/>
      <c r="R912" s="38"/>
      <c r="S912" s="38"/>
      <c r="T912" s="38"/>
      <c r="U912" s="38"/>
      <c r="V912" s="38"/>
      <c r="W912" s="38"/>
      <c r="X912" s="38"/>
      <c r="Y912" s="38"/>
      <c r="Z912" s="38"/>
      <c r="AA912" s="38"/>
      <c r="AB912" s="38"/>
      <c r="AC912" s="38"/>
      <c r="AD912" s="38"/>
      <c r="AE912" s="38"/>
    </row>
  </sheetData>
  <sheetProtection sheet="1" autoFilter="0" formatColumns="0" formatRows="0" objects="1" scenarios="1" spinCount="100000" saltValue="tbLSDuAWN28+C00XG/3ibz9ihZf/CX+3PfrJ+fLYy0v4qEHY0h/6VHCj0qEU5erdMMdBQJLFcY87pNniEyRQ0g==" hashValue="pqMORofjCV8LKZm4301KWwER+i35QUzTXMnEgeWxfU9tLGoHm3IIAuF3YQ+bhSSaaAZbMlobmr99QhLZA1c7yQ==" algorithmName="SHA-512" password="CC35"/>
  <autoFilter ref="C94:K911"/>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ROUND((SUM(BE92:BE242)),  2)</f>
        <v>0</v>
      </c>
      <c r="G33" s="38"/>
      <c r="H33" s="38"/>
      <c r="I33" s="148">
        <v>0.20999999999999999</v>
      </c>
      <c r="J33" s="147">
        <f>ROUND(((SUM(BE92:BE242))*I33),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ROUND((SUM(BF92:BF242)),  2)</f>
        <v>0</v>
      </c>
      <c r="G34" s="38"/>
      <c r="H34" s="38"/>
      <c r="I34" s="148">
        <v>0.14999999999999999</v>
      </c>
      <c r="J34" s="147">
        <f>ROUND(((SUM(BF92:BF242))*I34),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850</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851</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852</v>
      </c>
      <c r="E63" s="174"/>
      <c r="F63" s="174"/>
      <c r="G63" s="174"/>
      <c r="H63" s="174"/>
      <c r="I63" s="174"/>
      <c r="J63" s="175">
        <f>J128</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853</v>
      </c>
      <c r="E64" s="174"/>
      <c r="F64" s="174"/>
      <c r="G64" s="174"/>
      <c r="H64" s="174"/>
      <c r="I64" s="174"/>
      <c r="J64" s="175">
        <f>J132</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129</v>
      </c>
      <c r="E65" s="174"/>
      <c r="F65" s="174"/>
      <c r="G65" s="174"/>
      <c r="H65" s="174"/>
      <c r="I65" s="174"/>
      <c r="J65" s="175">
        <f>J140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854</v>
      </c>
      <c r="E66" s="174"/>
      <c r="F66" s="174"/>
      <c r="G66" s="174"/>
      <c r="H66" s="174"/>
      <c r="I66" s="174"/>
      <c r="J66" s="175">
        <f>J168</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130</v>
      </c>
      <c r="E67" s="174"/>
      <c r="F67" s="174"/>
      <c r="G67" s="174"/>
      <c r="H67" s="174"/>
      <c r="I67" s="174"/>
      <c r="J67" s="175">
        <f>J185</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131</v>
      </c>
      <c r="E68" s="174"/>
      <c r="F68" s="174"/>
      <c r="G68" s="174"/>
      <c r="H68" s="174"/>
      <c r="I68" s="174"/>
      <c r="J68" s="175">
        <f>J194</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132</v>
      </c>
      <c r="E69" s="174"/>
      <c r="F69" s="174"/>
      <c r="G69" s="174"/>
      <c r="H69" s="174"/>
      <c r="I69" s="174"/>
      <c r="J69" s="175">
        <f>J204</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136</v>
      </c>
      <c r="E70" s="168"/>
      <c r="F70" s="168"/>
      <c r="G70" s="168"/>
      <c r="H70" s="168"/>
      <c r="I70" s="168"/>
      <c r="J70" s="169">
        <f>J207</f>
        <v>0</v>
      </c>
      <c r="K70" s="166"/>
      <c r="L70" s="170"/>
      <c r="S70" s="9"/>
      <c r="T70" s="9"/>
      <c r="U70" s="9"/>
      <c r="V70" s="9"/>
      <c r="W70" s="9"/>
      <c r="X70" s="9"/>
      <c r="Y70" s="9"/>
      <c r="Z70" s="9"/>
      <c r="AA70" s="9"/>
      <c r="AB70" s="9"/>
      <c r="AC70" s="9"/>
      <c r="AD70" s="9"/>
      <c r="AE70" s="9"/>
    </row>
    <row r="71" hidden="1" s="10" customFormat="1" ht="19.92" customHeight="1">
      <c r="A71" s="10"/>
      <c r="B71" s="171"/>
      <c r="C71" s="172"/>
      <c r="D71" s="173" t="s">
        <v>855</v>
      </c>
      <c r="E71" s="174"/>
      <c r="F71" s="174"/>
      <c r="G71" s="174"/>
      <c r="H71" s="174"/>
      <c r="I71" s="174"/>
      <c r="J71" s="175">
        <f>J208</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143</v>
      </c>
      <c r="E72" s="174"/>
      <c r="F72" s="174"/>
      <c r="G72" s="174"/>
      <c r="H72" s="174"/>
      <c r="I72" s="174"/>
      <c r="J72" s="175">
        <f>J230</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144</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268/9</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122</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268/9</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145</v>
      </c>
      <c r="D91" s="180" t="s">
        <v>57</v>
      </c>
      <c r="E91" s="180" t="s">
        <v>53</v>
      </c>
      <c r="F91" s="180" t="s">
        <v>54</v>
      </c>
      <c r="G91" s="180" t="s">
        <v>146</v>
      </c>
      <c r="H91" s="180" t="s">
        <v>147</v>
      </c>
      <c r="I91" s="180" t="s">
        <v>148</v>
      </c>
      <c r="J91" s="180" t="s">
        <v>126</v>
      </c>
      <c r="K91" s="181" t="s">
        <v>149</v>
      </c>
      <c r="L91" s="182"/>
      <c r="M91" s="92" t="s">
        <v>19</v>
      </c>
      <c r="N91" s="93" t="s">
        <v>42</v>
      </c>
      <c r="O91" s="93" t="s">
        <v>150</v>
      </c>
      <c r="P91" s="93" t="s">
        <v>151</v>
      </c>
      <c r="Q91" s="93" t="s">
        <v>152</v>
      </c>
      <c r="R91" s="93" t="s">
        <v>153</v>
      </c>
      <c r="S91" s="93" t="s">
        <v>154</v>
      </c>
      <c r="T91" s="94" t="s">
        <v>155</v>
      </c>
      <c r="U91" s="177"/>
      <c r="V91" s="177"/>
      <c r="W91" s="177"/>
      <c r="X91" s="177"/>
      <c r="Y91" s="177"/>
      <c r="Z91" s="177"/>
      <c r="AA91" s="177"/>
      <c r="AB91" s="177"/>
      <c r="AC91" s="177"/>
      <c r="AD91" s="177"/>
      <c r="AE91" s="177"/>
    </row>
    <row r="92" s="2" customFormat="1" ht="22.8" customHeight="1">
      <c r="A92" s="38"/>
      <c r="B92" s="39"/>
      <c r="C92" s="99" t="s">
        <v>156</v>
      </c>
      <c r="D92" s="40"/>
      <c r="E92" s="40"/>
      <c r="F92" s="40"/>
      <c r="G92" s="40"/>
      <c r="H92" s="40"/>
      <c r="I92" s="40"/>
      <c r="J92" s="183">
        <f>BK92</f>
        <v>0</v>
      </c>
      <c r="K92" s="40"/>
      <c r="L92" s="44"/>
      <c r="M92" s="95"/>
      <c r="N92" s="184"/>
      <c r="O92" s="96"/>
      <c r="P92" s="185">
        <f>P93+P207</f>
        <v>0</v>
      </c>
      <c r="Q92" s="96"/>
      <c r="R92" s="185">
        <f>R93+R207</f>
        <v>38.006485999999995</v>
      </c>
      <c r="S92" s="96"/>
      <c r="T92" s="186">
        <f>T93+T207</f>
        <v>11.22692</v>
      </c>
      <c r="U92" s="38"/>
      <c r="V92" s="38"/>
      <c r="W92" s="38"/>
      <c r="X92" s="38"/>
      <c r="Y92" s="38"/>
      <c r="Z92" s="38"/>
      <c r="AA92" s="38"/>
      <c r="AB92" s="38"/>
      <c r="AC92" s="38"/>
      <c r="AD92" s="38"/>
      <c r="AE92" s="38"/>
      <c r="AT92" s="17" t="s">
        <v>71</v>
      </c>
      <c r="AU92" s="17" t="s">
        <v>127</v>
      </c>
      <c r="BK92" s="187">
        <f>BK93+BK207</f>
        <v>0</v>
      </c>
    </row>
    <row r="93" s="12" customFormat="1" ht="25.92" customHeight="1">
      <c r="A93" s="12"/>
      <c r="B93" s="188"/>
      <c r="C93" s="189"/>
      <c r="D93" s="190" t="s">
        <v>71</v>
      </c>
      <c r="E93" s="191" t="s">
        <v>157</v>
      </c>
      <c r="F93" s="191" t="s">
        <v>158</v>
      </c>
      <c r="G93" s="189"/>
      <c r="H93" s="189"/>
      <c r="I93" s="192"/>
      <c r="J93" s="193">
        <f>BK93</f>
        <v>0</v>
      </c>
      <c r="K93" s="189"/>
      <c r="L93" s="194"/>
      <c r="M93" s="195"/>
      <c r="N93" s="196"/>
      <c r="O93" s="196"/>
      <c r="P93" s="197">
        <f>P94+P128+P132+P140+P168+P185+P194+P204</f>
        <v>0</v>
      </c>
      <c r="Q93" s="196"/>
      <c r="R93" s="197">
        <f>R94+R128+R132+R140+R168+R185+R194+R204</f>
        <v>36.815191999999996</v>
      </c>
      <c r="S93" s="196"/>
      <c r="T93" s="198">
        <f>T94+T128+T132+T140+T168+T185+T194+T204</f>
        <v>11.22692</v>
      </c>
      <c r="U93" s="12"/>
      <c r="V93" s="12"/>
      <c r="W93" s="12"/>
      <c r="X93" s="12"/>
      <c r="Y93" s="12"/>
      <c r="Z93" s="12"/>
      <c r="AA93" s="12"/>
      <c r="AB93" s="12"/>
      <c r="AC93" s="12"/>
      <c r="AD93" s="12"/>
      <c r="AE93" s="12"/>
      <c r="AR93" s="199" t="s">
        <v>80</v>
      </c>
      <c r="AT93" s="200" t="s">
        <v>71</v>
      </c>
      <c r="AU93" s="200" t="s">
        <v>72</v>
      </c>
      <c r="AY93" s="199" t="s">
        <v>159</v>
      </c>
      <c r="BK93" s="201">
        <f>BK94+BK128+BK132+BK140+BK168+BK185+BK194+BK204</f>
        <v>0</v>
      </c>
    </row>
    <row r="94" s="12" customFormat="1" ht="22.8" customHeight="1">
      <c r="A94" s="12"/>
      <c r="B94" s="188"/>
      <c r="C94" s="189"/>
      <c r="D94" s="190" t="s">
        <v>71</v>
      </c>
      <c r="E94" s="202" t="s">
        <v>80</v>
      </c>
      <c r="F94" s="202" t="s">
        <v>856</v>
      </c>
      <c r="G94" s="189"/>
      <c r="H94" s="189"/>
      <c r="I94" s="192"/>
      <c r="J94" s="203">
        <f>BK94</f>
        <v>0</v>
      </c>
      <c r="K94" s="189"/>
      <c r="L94" s="194"/>
      <c r="M94" s="195"/>
      <c r="N94" s="196"/>
      <c r="O94" s="196"/>
      <c r="P94" s="197">
        <f>P95+SUM(P96:P123)</f>
        <v>0</v>
      </c>
      <c r="Q94" s="196"/>
      <c r="R94" s="197">
        <f>R95+SUM(R96:R123)</f>
        <v>0.068968000000000002</v>
      </c>
      <c r="S94" s="196"/>
      <c r="T94" s="198">
        <f>T95+SUM(T96:T123)</f>
        <v>5.3550000000000004</v>
      </c>
      <c r="U94" s="12"/>
      <c r="V94" s="12"/>
      <c r="W94" s="12"/>
      <c r="X94" s="12"/>
      <c r="Y94" s="12"/>
      <c r="Z94" s="12"/>
      <c r="AA94" s="12"/>
      <c r="AB94" s="12"/>
      <c r="AC94" s="12"/>
      <c r="AD94" s="12"/>
      <c r="AE94" s="12"/>
      <c r="AR94" s="199" t="s">
        <v>80</v>
      </c>
      <c r="AT94" s="200" t="s">
        <v>71</v>
      </c>
      <c r="AU94" s="200" t="s">
        <v>80</v>
      </c>
      <c r="AY94" s="199" t="s">
        <v>159</v>
      </c>
      <c r="BK94" s="201">
        <f>BK95+SUM(BK96:BK123)</f>
        <v>0</v>
      </c>
    </row>
    <row r="95" s="2" customFormat="1" ht="49.05" customHeight="1">
      <c r="A95" s="38"/>
      <c r="B95" s="39"/>
      <c r="C95" s="204" t="s">
        <v>80</v>
      </c>
      <c r="D95" s="204" t="s">
        <v>163</v>
      </c>
      <c r="E95" s="205" t="s">
        <v>857</v>
      </c>
      <c r="F95" s="206" t="s">
        <v>858</v>
      </c>
      <c r="G95" s="207" t="s">
        <v>859</v>
      </c>
      <c r="H95" s="208">
        <v>50.700000000000003</v>
      </c>
      <c r="I95" s="209"/>
      <c r="J95" s="210">
        <f>ROUND(I95*H95,2)</f>
        <v>0</v>
      </c>
      <c r="K95" s="206" t="s">
        <v>167</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860</v>
      </c>
    </row>
    <row r="96" s="2" customFormat="1">
      <c r="A96" s="38"/>
      <c r="B96" s="39"/>
      <c r="C96" s="40"/>
      <c r="D96" s="217" t="s">
        <v>171</v>
      </c>
      <c r="E96" s="40"/>
      <c r="F96" s="218" t="s">
        <v>861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14" customFormat="1">
      <c r="A97" s="14"/>
      <c r="B97" s="232"/>
      <c r="C97" s="233"/>
      <c r="D97" s="217" t="s">
        <v>173</v>
      </c>
      <c r="E97" s="234" t="s">
        <v>19</v>
      </c>
      <c r="F97" s="235" t="s">
        <v>862</v>
      </c>
      <c r="G97" s="233"/>
      <c r="H97" s="236">
        <v>50.700000000000003</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173</v>
      </c>
      <c r="AU97" s="242" t="s">
        <v>169</v>
      </c>
      <c r="AV97" s="14" t="s">
        <v>169</v>
      </c>
      <c r="AW97" s="14" t="s">
        <v>33</v>
      </c>
      <c r="AX97" s="14" t="s">
        <v>80</v>
      </c>
      <c r="AY97" s="242" t="s">
        <v>159</v>
      </c>
    </row>
    <row r="98" s="2" customFormat="1" ht="37.8" customHeight="1">
      <c r="A98" s="38"/>
      <c r="B98" s="39"/>
      <c r="C98" s="204" t="s">
        <v>169</v>
      </c>
      <c r="D98" s="204" t="s">
        <v>163</v>
      </c>
      <c r="E98" s="205" t="s">
        <v>863</v>
      </c>
      <c r="F98" s="206" t="s">
        <v>864</v>
      </c>
      <c r="G98" s="207" t="s">
        <v>166</v>
      </c>
      <c r="H98" s="208">
        <v>70.200000000000003</v>
      </c>
      <c r="I98" s="209"/>
      <c r="J98" s="210">
        <f>ROUND(I98*H98,2)</f>
        <v>0</v>
      </c>
      <c r="K98" s="206" t="s">
        <v>167</v>
      </c>
      <c r="L98" s="44"/>
      <c r="M98" s="211" t="s">
        <v>19</v>
      </c>
      <c r="N98" s="212" t="s">
        <v>44</v>
      </c>
      <c r="O98" s="84"/>
      <c r="P98" s="213">
        <f>O98*H98</f>
        <v>0</v>
      </c>
      <c r="Q98" s="213">
        <v>0.00084000000000000003</v>
      </c>
      <c r="R98" s="213">
        <f>Q98*H98</f>
        <v>0.058968000000000007</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865</v>
      </c>
    </row>
    <row r="99" s="2" customFormat="1">
      <c r="A99" s="38"/>
      <c r="B99" s="39"/>
      <c r="C99" s="40"/>
      <c r="D99" s="217" t="s">
        <v>171</v>
      </c>
      <c r="E99" s="40"/>
      <c r="F99" s="218" t="s">
        <v>866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4" customFormat="1">
      <c r="A100" s="14"/>
      <c r="B100" s="232"/>
      <c r="C100" s="233"/>
      <c r="D100" s="217" t="s">
        <v>173</v>
      </c>
      <c r="E100" s="234" t="s">
        <v>19</v>
      </c>
      <c r="F100" s="235" t="s">
        <v>867</v>
      </c>
      <c r="G100" s="233"/>
      <c r="H100" s="236">
        <v>70.200000000000003</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173</v>
      </c>
      <c r="AU100" s="242" t="s">
        <v>169</v>
      </c>
      <c r="AV100" s="14" t="s">
        <v>169</v>
      </c>
      <c r="AW100" s="14" t="s">
        <v>33</v>
      </c>
      <c r="AX100" s="14" t="s">
        <v>80</v>
      </c>
      <c r="AY100" s="242" t="s">
        <v>159</v>
      </c>
    </row>
    <row r="101" s="2" customFormat="1" ht="37.8" customHeight="1">
      <c r="A101" s="38"/>
      <c r="B101" s="39"/>
      <c r="C101" s="204" t="s">
        <v>162</v>
      </c>
      <c r="D101" s="204" t="s">
        <v>163</v>
      </c>
      <c r="E101" s="205" t="s">
        <v>868</v>
      </c>
      <c r="F101" s="206" t="s">
        <v>869</v>
      </c>
      <c r="G101" s="207" t="s">
        <v>166</v>
      </c>
      <c r="H101" s="208">
        <v>70.200000000000003</v>
      </c>
      <c r="I101" s="209"/>
      <c r="J101" s="210">
        <f>ROUND(I101*H101,2)</f>
        <v>0</v>
      </c>
      <c r="K101" s="206" t="s">
        <v>167</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870</v>
      </c>
    </row>
    <row r="102" s="14" customFormat="1">
      <c r="A102" s="14"/>
      <c r="B102" s="232"/>
      <c r="C102" s="233"/>
      <c r="D102" s="217" t="s">
        <v>173</v>
      </c>
      <c r="E102" s="234" t="s">
        <v>19</v>
      </c>
      <c r="F102" s="235" t="s">
        <v>867</v>
      </c>
      <c r="G102" s="233"/>
      <c r="H102" s="236">
        <v>70.200000000000003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80</v>
      </c>
      <c r="AY102" s="242" t="s">
        <v>159</v>
      </c>
    </row>
    <row r="103" s="2" customFormat="1" ht="62.7" customHeight="1">
      <c r="A103" s="38"/>
      <c r="B103" s="39"/>
      <c r="C103" s="204" t="s">
        <v>453</v>
      </c>
      <c r="D103" s="204" t="s">
        <v>163</v>
      </c>
      <c r="E103" s="205" t="s">
        <v>871</v>
      </c>
      <c r="F103" s="206" t="s">
        <v>872</v>
      </c>
      <c r="G103" s="207" t="s">
        <v>859</v>
      </c>
      <c r="H103" s="208">
        <v>19.5</v>
      </c>
      <c r="I103" s="209"/>
      <c r="J103" s="210">
        <f>ROUND(I103*H103,2)</f>
        <v>0</v>
      </c>
      <c r="K103" s="206" t="s">
        <v>167</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873</v>
      </c>
    </row>
    <row r="104" s="2" customFormat="1">
      <c r="A104" s="38"/>
      <c r="B104" s="39"/>
      <c r="C104" s="40"/>
      <c r="D104" s="217" t="s">
        <v>171</v>
      </c>
      <c r="E104" s="40"/>
      <c r="F104" s="218" t="s">
        <v>874</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14" customFormat="1">
      <c r="A105" s="14"/>
      <c r="B105" s="232"/>
      <c r="C105" s="233"/>
      <c r="D105" s="217" t="s">
        <v>173</v>
      </c>
      <c r="E105" s="234" t="s">
        <v>19</v>
      </c>
      <c r="F105" s="235" t="s">
        <v>875</v>
      </c>
      <c r="G105" s="233"/>
      <c r="H105" s="236">
        <v>19.5</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173</v>
      </c>
      <c r="AU105" s="242" t="s">
        <v>169</v>
      </c>
      <c r="AV105" s="14" t="s">
        <v>169</v>
      </c>
      <c r="AW105" s="14" t="s">
        <v>33</v>
      </c>
      <c r="AX105" s="14" t="s">
        <v>80</v>
      </c>
      <c r="AY105" s="242" t="s">
        <v>159</v>
      </c>
    </row>
    <row r="106" s="2" customFormat="1" ht="62.7" customHeight="1">
      <c r="A106" s="38"/>
      <c r="B106" s="39"/>
      <c r="C106" s="204" t="s">
        <v>472</v>
      </c>
      <c r="D106" s="204" t="s">
        <v>163</v>
      </c>
      <c r="E106" s="205" t="s">
        <v>876</v>
      </c>
      <c r="F106" s="206" t="s">
        <v>877</v>
      </c>
      <c r="G106" s="207" t="s">
        <v>859</v>
      </c>
      <c r="H106" s="208">
        <v>97.5</v>
      </c>
      <c r="I106" s="209"/>
      <c r="J106" s="210">
        <f>ROUND(I106*H106,2)</f>
        <v>0</v>
      </c>
      <c r="K106" s="206" t="s">
        <v>167</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878</v>
      </c>
    </row>
    <row r="107" s="2" customFormat="1">
      <c r="A107" s="38"/>
      <c r="B107" s="39"/>
      <c r="C107" s="40"/>
      <c r="D107" s="217" t="s">
        <v>171</v>
      </c>
      <c r="E107" s="40"/>
      <c r="F107" s="218" t="s">
        <v>874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4" customFormat="1">
      <c r="A108" s="14"/>
      <c r="B108" s="232"/>
      <c r="C108" s="233"/>
      <c r="D108" s="217" t="s">
        <v>173</v>
      </c>
      <c r="E108" s="234" t="s">
        <v>19</v>
      </c>
      <c r="F108" s="235" t="s">
        <v>875</v>
      </c>
      <c r="G108" s="233"/>
      <c r="H108" s="236">
        <v>19.5</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173</v>
      </c>
      <c r="AU108" s="242" t="s">
        <v>169</v>
      </c>
      <c r="AV108" s="14" t="s">
        <v>169</v>
      </c>
      <c r="AW108" s="14" t="s">
        <v>33</v>
      </c>
      <c r="AX108" s="14" t="s">
        <v>80</v>
      </c>
      <c r="AY108" s="242" t="s">
        <v>159</v>
      </c>
    </row>
    <row r="109" s="14" customFormat="1">
      <c r="A109" s="14"/>
      <c r="B109" s="232"/>
      <c r="C109" s="233"/>
      <c r="D109" s="217" t="s">
        <v>173</v>
      </c>
      <c r="E109" s="233"/>
      <c r="F109" s="235" t="s">
        <v>879</v>
      </c>
      <c r="G109" s="233"/>
      <c r="H109" s="236">
        <v>97.5</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4</v>
      </c>
      <c r="AX109" s="14" t="s">
        <v>80</v>
      </c>
      <c r="AY109" s="242" t="s">
        <v>159</v>
      </c>
    </row>
    <row r="110" s="2" customFormat="1" ht="37.8" customHeight="1">
      <c r="A110" s="38"/>
      <c r="B110" s="39"/>
      <c r="C110" s="204" t="s">
        <v>476</v>
      </c>
      <c r="D110" s="204" t="s">
        <v>163</v>
      </c>
      <c r="E110" s="205" t="s">
        <v>880</v>
      </c>
      <c r="F110" s="206" t="s">
        <v>881</v>
      </c>
      <c r="G110" s="207" t="s">
        <v>518</v>
      </c>
      <c r="H110" s="208">
        <v>19.5</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882</v>
      </c>
    </row>
    <row r="111" s="2" customFormat="1">
      <c r="A111" s="38"/>
      <c r="B111" s="39"/>
      <c r="C111" s="40"/>
      <c r="D111" s="217" t="s">
        <v>171</v>
      </c>
      <c r="E111" s="40"/>
      <c r="F111" s="218" t="s">
        <v>883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14" customFormat="1">
      <c r="A112" s="14"/>
      <c r="B112" s="232"/>
      <c r="C112" s="233"/>
      <c r="D112" s="217" t="s">
        <v>173</v>
      </c>
      <c r="E112" s="234" t="s">
        <v>19</v>
      </c>
      <c r="F112" s="235" t="s">
        <v>875</v>
      </c>
      <c r="G112" s="233"/>
      <c r="H112" s="236">
        <v>19.5</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173</v>
      </c>
      <c r="AU112" s="242" t="s">
        <v>169</v>
      </c>
      <c r="AV112" s="14" t="s">
        <v>169</v>
      </c>
      <c r="AW112" s="14" t="s">
        <v>33</v>
      </c>
      <c r="AX112" s="14" t="s">
        <v>80</v>
      </c>
      <c r="AY112" s="242" t="s">
        <v>159</v>
      </c>
    </row>
    <row r="113" s="2" customFormat="1" ht="37.8" customHeight="1">
      <c r="A113" s="38"/>
      <c r="B113" s="39"/>
      <c r="C113" s="204" t="s">
        <v>168</v>
      </c>
      <c r="D113" s="204" t="s">
        <v>163</v>
      </c>
      <c r="E113" s="205" t="s">
        <v>884</v>
      </c>
      <c r="F113" s="206" t="s">
        <v>885</v>
      </c>
      <c r="G113" s="207" t="s">
        <v>859</v>
      </c>
      <c r="H113" s="208">
        <v>31.199999999999999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886</v>
      </c>
    </row>
    <row r="114" s="2" customFormat="1">
      <c r="A114" s="38"/>
      <c r="B114" s="39"/>
      <c r="C114" s="40"/>
      <c r="D114" s="217" t="s">
        <v>171</v>
      </c>
      <c r="E114" s="40"/>
      <c r="F114" s="218" t="s">
        <v>887</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14" customFormat="1">
      <c r="A115" s="14"/>
      <c r="B115" s="232"/>
      <c r="C115" s="233"/>
      <c r="D115" s="217" t="s">
        <v>173</v>
      </c>
      <c r="E115" s="234" t="s">
        <v>19</v>
      </c>
      <c r="F115" s="235" t="s">
        <v>888</v>
      </c>
      <c r="G115" s="233"/>
      <c r="H115" s="236">
        <v>31.199999999999999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80</v>
      </c>
      <c r="AY115" s="242" t="s">
        <v>159</v>
      </c>
    </row>
    <row r="116" s="2" customFormat="1" ht="37.8" customHeight="1">
      <c r="A116" s="38"/>
      <c r="B116" s="39"/>
      <c r="C116" s="204" t="s">
        <v>160</v>
      </c>
      <c r="D116" s="204" t="s">
        <v>163</v>
      </c>
      <c r="E116" s="205" t="s">
        <v>889</v>
      </c>
      <c r="F116" s="206" t="s">
        <v>890</v>
      </c>
      <c r="G116" s="207" t="s">
        <v>166</v>
      </c>
      <c r="H116" s="208">
        <v>200</v>
      </c>
      <c r="I116" s="209"/>
      <c r="J116" s="210">
        <f>ROUND(I116*H116,2)</f>
        <v>0</v>
      </c>
      <c r="K116" s="206" t="s">
        <v>167</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168</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168</v>
      </c>
      <c r="BM116" s="215" t="s">
        <v>891</v>
      </c>
    </row>
    <row r="117" s="2" customFormat="1">
      <c r="A117" s="38"/>
      <c r="B117" s="39"/>
      <c r="C117" s="40"/>
      <c r="D117" s="217" t="s">
        <v>171</v>
      </c>
      <c r="E117" s="40"/>
      <c r="F117" s="218" t="s">
        <v>892</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171</v>
      </c>
      <c r="AU117" s="17" t="s">
        <v>169</v>
      </c>
    </row>
    <row r="118" s="14" customFormat="1">
      <c r="A118" s="14"/>
      <c r="B118" s="232"/>
      <c r="C118" s="233"/>
      <c r="D118" s="217" t="s">
        <v>173</v>
      </c>
      <c r="E118" s="234" t="s">
        <v>19</v>
      </c>
      <c r="F118" s="235" t="s">
        <v>893</v>
      </c>
      <c r="G118" s="233"/>
      <c r="H118" s="236">
        <v>200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173</v>
      </c>
      <c r="AU118" s="242" t="s">
        <v>169</v>
      </c>
      <c r="AV118" s="14" t="s">
        <v>169</v>
      </c>
      <c r="AW118" s="14" t="s">
        <v>33</v>
      </c>
      <c r="AX118" s="14" t="s">
        <v>80</v>
      </c>
      <c r="AY118" s="242" t="s">
        <v>159</v>
      </c>
    </row>
    <row r="119" s="2" customFormat="1" ht="14.4" customHeight="1">
      <c r="A119" s="38"/>
      <c r="B119" s="39"/>
      <c r="C119" s="254" t="s">
        <v>196</v>
      </c>
      <c r="D119" s="254" t="s">
        <v>206</v>
      </c>
      <c r="E119" s="255" t="s">
        <v>894</v>
      </c>
      <c r="F119" s="256" t="s">
        <v>895</v>
      </c>
      <c r="G119" s="257" t="s">
        <v>896</v>
      </c>
      <c r="H119" s="258">
        <v>10</v>
      </c>
      <c r="I119" s="259"/>
      <c r="J119" s="260">
        <f>ROUND(I119*H119,2)</f>
        <v>0</v>
      </c>
      <c r="K119" s="256" t="s">
        <v>167</v>
      </c>
      <c r="L119" s="261"/>
      <c r="M119" s="262" t="s">
        <v>19</v>
      </c>
      <c r="N119" s="263" t="s">
        <v>44</v>
      </c>
      <c r="O119" s="84"/>
      <c r="P119" s="213">
        <f>O119*H119</f>
        <v>0</v>
      </c>
      <c r="Q119" s="213">
        <v>0.001</v>
      </c>
      <c r="R119" s="213">
        <f>Q119*H119</f>
        <v>0.01</v>
      </c>
      <c r="S119" s="213">
        <v>0</v>
      </c>
      <c r="T119" s="214">
        <f>S119*H119</f>
        <v>0</v>
      </c>
      <c r="U119" s="38"/>
      <c r="V119" s="38"/>
      <c r="W119" s="38"/>
      <c r="X119" s="38"/>
      <c r="Y119" s="38"/>
      <c r="Z119" s="38"/>
      <c r="AA119" s="38"/>
      <c r="AB119" s="38"/>
      <c r="AC119" s="38"/>
      <c r="AD119" s="38"/>
      <c r="AE119" s="38"/>
      <c r="AR119" s="215" t="s">
        <v>205</v>
      </c>
      <c r="AT119" s="215" t="s">
        <v>206</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168</v>
      </c>
      <c r="BM119" s="215" t="s">
        <v>897</v>
      </c>
    </row>
    <row r="120" s="14" customFormat="1">
      <c r="A120" s="14"/>
      <c r="B120" s="232"/>
      <c r="C120" s="233"/>
      <c r="D120" s="217" t="s">
        <v>173</v>
      </c>
      <c r="E120" s="233"/>
      <c r="F120" s="235" t="s">
        <v>898</v>
      </c>
      <c r="G120" s="233"/>
      <c r="H120" s="236">
        <v>10</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4</v>
      </c>
      <c r="AX120" s="14" t="s">
        <v>80</v>
      </c>
      <c r="AY120" s="242" t="s">
        <v>159</v>
      </c>
    </row>
    <row r="121" s="2" customFormat="1" ht="24.15" customHeight="1">
      <c r="A121" s="38"/>
      <c r="B121" s="39"/>
      <c r="C121" s="204" t="s">
        <v>185</v>
      </c>
      <c r="D121" s="204" t="s">
        <v>163</v>
      </c>
      <c r="E121" s="205" t="s">
        <v>899</v>
      </c>
      <c r="F121" s="206" t="s">
        <v>900</v>
      </c>
      <c r="G121" s="207" t="s">
        <v>166</v>
      </c>
      <c r="H121" s="208">
        <v>200</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901</v>
      </c>
    </row>
    <row r="122" s="2" customFormat="1">
      <c r="A122" s="38"/>
      <c r="B122" s="39"/>
      <c r="C122" s="40"/>
      <c r="D122" s="217" t="s">
        <v>171</v>
      </c>
      <c r="E122" s="40"/>
      <c r="F122" s="218" t="s">
        <v>902</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0.88" customHeight="1">
      <c r="A123" s="12"/>
      <c r="B123" s="188"/>
      <c r="C123" s="189"/>
      <c r="D123" s="190" t="s">
        <v>71</v>
      </c>
      <c r="E123" s="202" t="s">
        <v>103</v>
      </c>
      <c r="F123" s="202" t="s">
        <v>903</v>
      </c>
      <c r="G123" s="189"/>
      <c r="H123" s="189"/>
      <c r="I123" s="192"/>
      <c r="J123" s="203">
        <f>BK123</f>
        <v>0</v>
      </c>
      <c r="K123" s="189"/>
      <c r="L123" s="194"/>
      <c r="M123" s="195"/>
      <c r="N123" s="196"/>
      <c r="O123" s="196"/>
      <c r="P123" s="197">
        <f>SUM(P124:P127)</f>
        <v>0</v>
      </c>
      <c r="Q123" s="196"/>
      <c r="R123" s="197">
        <f>SUM(R124:R127)</f>
        <v>0</v>
      </c>
      <c r="S123" s="196"/>
      <c r="T123" s="198">
        <f>SUM(T124:T127)</f>
        <v>5.3550000000000004</v>
      </c>
      <c r="U123" s="12"/>
      <c r="V123" s="12"/>
      <c r="W123" s="12"/>
      <c r="X123" s="12"/>
      <c r="Y123" s="12"/>
      <c r="Z123" s="12"/>
      <c r="AA123" s="12"/>
      <c r="AB123" s="12"/>
      <c r="AC123" s="12"/>
      <c r="AD123" s="12"/>
      <c r="AE123" s="12"/>
      <c r="AR123" s="199" t="s">
        <v>80</v>
      </c>
      <c r="AT123" s="200" t="s">
        <v>71</v>
      </c>
      <c r="AU123" s="200" t="s">
        <v>169</v>
      </c>
      <c r="AY123" s="199" t="s">
        <v>159</v>
      </c>
      <c r="BK123" s="201">
        <f>SUM(BK124:BK127)</f>
        <v>0</v>
      </c>
    </row>
    <row r="124" s="2" customFormat="1" ht="76.35" customHeight="1">
      <c r="A124" s="38"/>
      <c r="B124" s="39"/>
      <c r="C124" s="204" t="s">
        <v>205</v>
      </c>
      <c r="D124" s="204" t="s">
        <v>163</v>
      </c>
      <c r="E124" s="205" t="s">
        <v>904</v>
      </c>
      <c r="F124" s="206" t="s">
        <v>905</v>
      </c>
      <c r="G124" s="207" t="s">
        <v>166</v>
      </c>
      <c r="H124" s="208">
        <v>21</v>
      </c>
      <c r="I124" s="209"/>
      <c r="J124" s="210">
        <f>ROUND(I124*H124,2)</f>
        <v>0</v>
      </c>
      <c r="K124" s="206" t="s">
        <v>167</v>
      </c>
      <c r="L124" s="44"/>
      <c r="M124" s="211" t="s">
        <v>19</v>
      </c>
      <c r="N124" s="212" t="s">
        <v>44</v>
      </c>
      <c r="O124" s="84"/>
      <c r="P124" s="213">
        <f>O124*H124</f>
        <v>0</v>
      </c>
      <c r="Q124" s="213">
        <v>0</v>
      </c>
      <c r="R124" s="213">
        <f>Q124*H124</f>
        <v>0</v>
      </c>
      <c r="S124" s="213">
        <v>0.255</v>
      </c>
      <c r="T124" s="214">
        <f>S124*H124</f>
        <v>5.3550000000000004</v>
      </c>
      <c r="U124" s="38"/>
      <c r="V124" s="38"/>
      <c r="W124" s="38"/>
      <c r="X124" s="38"/>
      <c r="Y124" s="38"/>
      <c r="Z124" s="38"/>
      <c r="AA124" s="38"/>
      <c r="AB124" s="38"/>
      <c r="AC124" s="38"/>
      <c r="AD124" s="38"/>
      <c r="AE124" s="38"/>
      <c r="AR124" s="215" t="s">
        <v>168</v>
      </c>
      <c r="AT124" s="215" t="s">
        <v>163</v>
      </c>
      <c r="AU124" s="215" t="s">
        <v>162</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168</v>
      </c>
      <c r="BM124" s="215" t="s">
        <v>906</v>
      </c>
    </row>
    <row r="125" s="2" customFormat="1">
      <c r="A125" s="38"/>
      <c r="B125" s="39"/>
      <c r="C125" s="40"/>
      <c r="D125" s="217" t="s">
        <v>171</v>
      </c>
      <c r="E125" s="40"/>
      <c r="F125" s="218" t="s">
        <v>907</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162</v>
      </c>
    </row>
    <row r="126" s="14" customFormat="1">
      <c r="A126" s="14"/>
      <c r="B126" s="232"/>
      <c r="C126" s="233"/>
      <c r="D126" s="217" t="s">
        <v>173</v>
      </c>
      <c r="E126" s="234" t="s">
        <v>19</v>
      </c>
      <c r="F126" s="235" t="s">
        <v>908</v>
      </c>
      <c r="G126" s="233"/>
      <c r="H126" s="236">
        <v>21</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173</v>
      </c>
      <c r="AU126" s="242" t="s">
        <v>162</v>
      </c>
      <c r="AV126" s="14" t="s">
        <v>169</v>
      </c>
      <c r="AW126" s="14" t="s">
        <v>33</v>
      </c>
      <c r="AX126" s="14" t="s">
        <v>72</v>
      </c>
      <c r="AY126" s="242" t="s">
        <v>159</v>
      </c>
    </row>
    <row r="127" s="15" customFormat="1">
      <c r="A127" s="15"/>
      <c r="B127" s="243"/>
      <c r="C127" s="244"/>
      <c r="D127" s="217" t="s">
        <v>173</v>
      </c>
      <c r="E127" s="245" t="s">
        <v>19</v>
      </c>
      <c r="F127" s="246" t="s">
        <v>177</v>
      </c>
      <c r="G127" s="244"/>
      <c r="H127" s="247">
        <v>21</v>
      </c>
      <c r="I127" s="248"/>
      <c r="J127" s="244"/>
      <c r="K127" s="244"/>
      <c r="L127" s="249"/>
      <c r="M127" s="250"/>
      <c r="N127" s="251"/>
      <c r="O127" s="251"/>
      <c r="P127" s="251"/>
      <c r="Q127" s="251"/>
      <c r="R127" s="251"/>
      <c r="S127" s="251"/>
      <c r="T127" s="252"/>
      <c r="U127" s="15"/>
      <c r="V127" s="15"/>
      <c r="W127" s="15"/>
      <c r="X127" s="15"/>
      <c r="Y127" s="15"/>
      <c r="Z127" s="15"/>
      <c r="AA127" s="15"/>
      <c r="AB127" s="15"/>
      <c r="AC127" s="15"/>
      <c r="AD127" s="15"/>
      <c r="AE127" s="15"/>
      <c r="AT127" s="253" t="s">
        <v>173</v>
      </c>
      <c r="AU127" s="253" t="s">
        <v>162</v>
      </c>
      <c r="AV127" s="15" t="s">
        <v>168</v>
      </c>
      <c r="AW127" s="15" t="s">
        <v>33</v>
      </c>
      <c r="AX127" s="15" t="s">
        <v>80</v>
      </c>
      <c r="AY127" s="253" t="s">
        <v>159</v>
      </c>
    </row>
    <row r="128" s="12" customFormat="1" ht="22.8" customHeight="1">
      <c r="A128" s="12"/>
      <c r="B128" s="188"/>
      <c r="C128" s="189"/>
      <c r="D128" s="190" t="s">
        <v>71</v>
      </c>
      <c r="E128" s="202" t="s">
        <v>162</v>
      </c>
      <c r="F128" s="202" t="s">
        <v>909</v>
      </c>
      <c r="G128" s="189"/>
      <c r="H128" s="189"/>
      <c r="I128" s="192"/>
      <c r="J128" s="203">
        <f>BK128</f>
        <v>0</v>
      </c>
      <c r="K128" s="189"/>
      <c r="L128" s="194"/>
      <c r="M128" s="195"/>
      <c r="N128" s="196"/>
      <c r="O128" s="196"/>
      <c r="P128" s="197">
        <f>SUM(P129:P131)</f>
        <v>0</v>
      </c>
      <c r="Q128" s="196"/>
      <c r="R128" s="197">
        <f>SUM(R129:R131)</f>
        <v>0.047559999999999998</v>
      </c>
      <c r="S128" s="196"/>
      <c r="T128" s="198">
        <f>SUM(T129:T131)</f>
        <v>0.00232</v>
      </c>
      <c r="U128" s="12"/>
      <c r="V128" s="12"/>
      <c r="W128" s="12"/>
      <c r="X128" s="12"/>
      <c r="Y128" s="12"/>
      <c r="Z128" s="12"/>
      <c r="AA128" s="12"/>
      <c r="AB128" s="12"/>
      <c r="AC128" s="12"/>
      <c r="AD128" s="12"/>
      <c r="AE128" s="12"/>
      <c r="AR128" s="199" t="s">
        <v>80</v>
      </c>
      <c r="AT128" s="200" t="s">
        <v>71</v>
      </c>
      <c r="AU128" s="200" t="s">
        <v>80</v>
      </c>
      <c r="AY128" s="199" t="s">
        <v>159</v>
      </c>
      <c r="BK128" s="201">
        <f>SUM(BK129:BK131)</f>
        <v>0</v>
      </c>
    </row>
    <row r="129" s="2" customFormat="1" ht="37.8" customHeight="1">
      <c r="A129" s="38"/>
      <c r="B129" s="39"/>
      <c r="C129" s="204" t="s">
        <v>219</v>
      </c>
      <c r="D129" s="204" t="s">
        <v>163</v>
      </c>
      <c r="E129" s="205" t="s">
        <v>910</v>
      </c>
      <c r="F129" s="206" t="s">
        <v>911</v>
      </c>
      <c r="G129" s="207" t="s">
        <v>278</v>
      </c>
      <c r="H129" s="208">
        <v>58</v>
      </c>
      <c r="I129" s="209"/>
      <c r="J129" s="210">
        <f>ROUND(I129*H129,2)</f>
        <v>0</v>
      </c>
      <c r="K129" s="206" t="s">
        <v>167</v>
      </c>
      <c r="L129" s="44"/>
      <c r="M129" s="211" t="s">
        <v>19</v>
      </c>
      <c r="N129" s="212" t="s">
        <v>44</v>
      </c>
      <c r="O129" s="84"/>
      <c r="P129" s="213">
        <f>O129*H129</f>
        <v>0</v>
      </c>
      <c r="Q129" s="213">
        <v>0.00081999999999999998</v>
      </c>
      <c r="R129" s="213">
        <f>Q129*H129</f>
        <v>0.047559999999999998</v>
      </c>
      <c r="S129" s="213">
        <v>4.0000000000000003E-05</v>
      </c>
      <c r="T129" s="214">
        <f>S129*H129</f>
        <v>0.00232</v>
      </c>
      <c r="U129" s="38"/>
      <c r="V129" s="38"/>
      <c r="W129" s="38"/>
      <c r="X129" s="38"/>
      <c r="Y129" s="38"/>
      <c r="Z129" s="38"/>
      <c r="AA129" s="38"/>
      <c r="AB129" s="38"/>
      <c r="AC129" s="38"/>
      <c r="AD129" s="38"/>
      <c r="AE129" s="38"/>
      <c r="AR129" s="215" t="s">
        <v>168</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168</v>
      </c>
      <c r="BM129" s="215" t="s">
        <v>912</v>
      </c>
    </row>
    <row r="130" s="2" customFormat="1">
      <c r="A130" s="38"/>
      <c r="B130" s="39"/>
      <c r="C130" s="40"/>
      <c r="D130" s="217" t="s">
        <v>171</v>
      </c>
      <c r="E130" s="40"/>
      <c r="F130" s="218" t="s">
        <v>913</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171</v>
      </c>
      <c r="AU130" s="17" t="s">
        <v>169</v>
      </c>
    </row>
    <row r="131" s="14" customFormat="1">
      <c r="A131" s="14"/>
      <c r="B131" s="232"/>
      <c r="C131" s="233"/>
      <c r="D131" s="217" t="s">
        <v>173</v>
      </c>
      <c r="E131" s="234" t="s">
        <v>19</v>
      </c>
      <c r="F131" s="235" t="s">
        <v>592</v>
      </c>
      <c r="G131" s="233"/>
      <c r="H131" s="236">
        <v>58</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173</v>
      </c>
      <c r="AU131" s="242" t="s">
        <v>169</v>
      </c>
      <c r="AV131" s="14" t="s">
        <v>169</v>
      </c>
      <c r="AW131" s="14" t="s">
        <v>33</v>
      </c>
      <c r="AX131" s="14" t="s">
        <v>80</v>
      </c>
      <c r="AY131" s="242" t="s">
        <v>159</v>
      </c>
    </row>
    <row r="132" s="12" customFormat="1" ht="22.8" customHeight="1">
      <c r="A132" s="12"/>
      <c r="B132" s="188"/>
      <c r="C132" s="189"/>
      <c r="D132" s="190" t="s">
        <v>71</v>
      </c>
      <c r="E132" s="202" t="s">
        <v>185</v>
      </c>
      <c r="F132" s="202" t="s">
        <v>914</v>
      </c>
      <c r="G132" s="189"/>
      <c r="H132" s="189"/>
      <c r="I132" s="192"/>
      <c r="J132" s="203">
        <f>BK132</f>
        <v>0</v>
      </c>
      <c r="K132" s="189"/>
      <c r="L132" s="194"/>
      <c r="M132" s="195"/>
      <c r="N132" s="196"/>
      <c r="O132" s="196"/>
      <c r="P132" s="197">
        <f>SUM(P133:P139)</f>
        <v>0</v>
      </c>
      <c r="Q132" s="196"/>
      <c r="R132" s="197">
        <f>SUM(R133:R139)</f>
        <v>5.4896099999999999</v>
      </c>
      <c r="S132" s="196"/>
      <c r="T132" s="198">
        <f>SUM(T133:T139)</f>
        <v>0</v>
      </c>
      <c r="U132" s="12"/>
      <c r="V132" s="12"/>
      <c r="W132" s="12"/>
      <c r="X132" s="12"/>
      <c r="Y132" s="12"/>
      <c r="Z132" s="12"/>
      <c r="AA132" s="12"/>
      <c r="AB132" s="12"/>
      <c r="AC132" s="12"/>
      <c r="AD132" s="12"/>
      <c r="AE132" s="12"/>
      <c r="AR132" s="199" t="s">
        <v>80</v>
      </c>
      <c r="AT132" s="200" t="s">
        <v>71</v>
      </c>
      <c r="AU132" s="200" t="s">
        <v>80</v>
      </c>
      <c r="AY132" s="199" t="s">
        <v>159</v>
      </c>
      <c r="BK132" s="201">
        <f>SUM(BK133:BK139)</f>
        <v>0</v>
      </c>
    </row>
    <row r="133" s="2" customFormat="1" ht="37.8" customHeight="1">
      <c r="A133" s="38"/>
      <c r="B133" s="39"/>
      <c r="C133" s="204" t="s">
        <v>103</v>
      </c>
      <c r="D133" s="204" t="s">
        <v>163</v>
      </c>
      <c r="E133" s="205" t="s">
        <v>915</v>
      </c>
      <c r="F133" s="206" t="s">
        <v>916</v>
      </c>
      <c r="G133" s="207" t="s">
        <v>166</v>
      </c>
      <c r="H133" s="208">
        <v>21</v>
      </c>
      <c r="I133" s="209"/>
      <c r="J133" s="210">
        <f>ROUND(I133*H133,2)</f>
        <v>0</v>
      </c>
      <c r="K133" s="206" t="s">
        <v>167</v>
      </c>
      <c r="L133" s="44"/>
      <c r="M133" s="211" t="s">
        <v>19</v>
      </c>
      <c r="N133" s="212" t="s">
        <v>44</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168</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168</v>
      </c>
      <c r="BM133" s="215" t="s">
        <v>917</v>
      </c>
    </row>
    <row r="134" s="2" customFormat="1">
      <c r="A134" s="38"/>
      <c r="B134" s="39"/>
      <c r="C134" s="40"/>
      <c r="D134" s="217" t="s">
        <v>171</v>
      </c>
      <c r="E134" s="40"/>
      <c r="F134" s="218" t="s">
        <v>918</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14" customFormat="1">
      <c r="A135" s="14"/>
      <c r="B135" s="232"/>
      <c r="C135" s="233"/>
      <c r="D135" s="217" t="s">
        <v>173</v>
      </c>
      <c r="E135" s="234" t="s">
        <v>19</v>
      </c>
      <c r="F135" s="235" t="s">
        <v>908</v>
      </c>
      <c r="G135" s="233"/>
      <c r="H135" s="236">
        <v>21</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173</v>
      </c>
      <c r="AU135" s="242" t="s">
        <v>169</v>
      </c>
      <c r="AV135" s="14" t="s">
        <v>169</v>
      </c>
      <c r="AW135" s="14" t="s">
        <v>33</v>
      </c>
      <c r="AX135" s="14" t="s">
        <v>72</v>
      </c>
      <c r="AY135" s="242" t="s">
        <v>159</v>
      </c>
    </row>
    <row r="136" s="15" customFormat="1">
      <c r="A136" s="15"/>
      <c r="B136" s="243"/>
      <c r="C136" s="244"/>
      <c r="D136" s="217" t="s">
        <v>173</v>
      </c>
      <c r="E136" s="245" t="s">
        <v>19</v>
      </c>
      <c r="F136" s="246" t="s">
        <v>177</v>
      </c>
      <c r="G136" s="244"/>
      <c r="H136" s="247">
        <v>21</v>
      </c>
      <c r="I136" s="248"/>
      <c r="J136" s="244"/>
      <c r="K136" s="244"/>
      <c r="L136" s="249"/>
      <c r="M136" s="250"/>
      <c r="N136" s="251"/>
      <c r="O136" s="251"/>
      <c r="P136" s="251"/>
      <c r="Q136" s="251"/>
      <c r="R136" s="251"/>
      <c r="S136" s="251"/>
      <c r="T136" s="252"/>
      <c r="U136" s="15"/>
      <c r="V136" s="15"/>
      <c r="W136" s="15"/>
      <c r="X136" s="15"/>
      <c r="Y136" s="15"/>
      <c r="Z136" s="15"/>
      <c r="AA136" s="15"/>
      <c r="AB136" s="15"/>
      <c r="AC136" s="15"/>
      <c r="AD136" s="15"/>
      <c r="AE136" s="15"/>
      <c r="AT136" s="253" t="s">
        <v>173</v>
      </c>
      <c r="AU136" s="253" t="s">
        <v>169</v>
      </c>
      <c r="AV136" s="15" t="s">
        <v>168</v>
      </c>
      <c r="AW136" s="15" t="s">
        <v>33</v>
      </c>
      <c r="AX136" s="15" t="s">
        <v>80</v>
      </c>
      <c r="AY136" s="253" t="s">
        <v>159</v>
      </c>
    </row>
    <row r="137" s="2" customFormat="1" ht="24.15" customHeight="1">
      <c r="A137" s="38"/>
      <c r="B137" s="39"/>
      <c r="C137" s="204" t="s">
        <v>100</v>
      </c>
      <c r="D137" s="204" t="s">
        <v>163</v>
      </c>
      <c r="E137" s="205" t="s">
        <v>919</v>
      </c>
      <c r="F137" s="206" t="s">
        <v>920</v>
      </c>
      <c r="G137" s="207" t="s">
        <v>166</v>
      </c>
      <c r="H137" s="208">
        <v>21</v>
      </c>
      <c r="I137" s="209"/>
      <c r="J137" s="210">
        <f>ROUND(I137*H137,2)</f>
        <v>0</v>
      </c>
      <c r="K137" s="206" t="s">
        <v>167</v>
      </c>
      <c r="L137" s="44"/>
      <c r="M137" s="211" t="s">
        <v>19</v>
      </c>
      <c r="N137" s="212" t="s">
        <v>44</v>
      </c>
      <c r="O137" s="84"/>
      <c r="P137" s="213">
        <f>O137*H137</f>
        <v>0</v>
      </c>
      <c r="Q137" s="213">
        <v>0.26140999999999998</v>
      </c>
      <c r="R137" s="213">
        <f>Q137*H137</f>
        <v>5.4896099999999999</v>
      </c>
      <c r="S137" s="213">
        <v>0</v>
      </c>
      <c r="T137" s="214">
        <f>S137*H137</f>
        <v>0</v>
      </c>
      <c r="U137" s="38"/>
      <c r="V137" s="38"/>
      <c r="W137" s="38"/>
      <c r="X137" s="38"/>
      <c r="Y137" s="38"/>
      <c r="Z137" s="38"/>
      <c r="AA137" s="38"/>
      <c r="AB137" s="38"/>
      <c r="AC137" s="38"/>
      <c r="AD137" s="38"/>
      <c r="AE137" s="38"/>
      <c r="AR137" s="215" t="s">
        <v>168</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168</v>
      </c>
      <c r="BM137" s="215" t="s">
        <v>921</v>
      </c>
    </row>
    <row r="138" s="14" customFormat="1">
      <c r="A138" s="14"/>
      <c r="B138" s="232"/>
      <c r="C138" s="233"/>
      <c r="D138" s="217" t="s">
        <v>173</v>
      </c>
      <c r="E138" s="234" t="s">
        <v>19</v>
      </c>
      <c r="F138" s="235" t="s">
        <v>908</v>
      </c>
      <c r="G138" s="233"/>
      <c r="H138" s="236">
        <v>21</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173</v>
      </c>
      <c r="AU138" s="242" t="s">
        <v>169</v>
      </c>
      <c r="AV138" s="14" t="s">
        <v>169</v>
      </c>
      <c r="AW138" s="14" t="s">
        <v>33</v>
      </c>
      <c r="AX138" s="14" t="s">
        <v>72</v>
      </c>
      <c r="AY138" s="242" t="s">
        <v>159</v>
      </c>
    </row>
    <row r="139" s="15" customFormat="1">
      <c r="A139" s="15"/>
      <c r="B139" s="243"/>
      <c r="C139" s="244"/>
      <c r="D139" s="217" t="s">
        <v>173</v>
      </c>
      <c r="E139" s="245" t="s">
        <v>19</v>
      </c>
      <c r="F139" s="246" t="s">
        <v>177</v>
      </c>
      <c r="G139" s="244"/>
      <c r="H139" s="247">
        <v>21</v>
      </c>
      <c r="I139" s="248"/>
      <c r="J139" s="244"/>
      <c r="K139" s="244"/>
      <c r="L139" s="249"/>
      <c r="M139" s="250"/>
      <c r="N139" s="251"/>
      <c r="O139" s="251"/>
      <c r="P139" s="251"/>
      <c r="Q139" s="251"/>
      <c r="R139" s="251"/>
      <c r="S139" s="251"/>
      <c r="T139" s="252"/>
      <c r="U139" s="15"/>
      <c r="V139" s="15"/>
      <c r="W139" s="15"/>
      <c r="X139" s="15"/>
      <c r="Y139" s="15"/>
      <c r="Z139" s="15"/>
      <c r="AA139" s="15"/>
      <c r="AB139" s="15"/>
      <c r="AC139" s="15"/>
      <c r="AD139" s="15"/>
      <c r="AE139" s="15"/>
      <c r="AT139" s="253" t="s">
        <v>173</v>
      </c>
      <c r="AU139" s="253" t="s">
        <v>169</v>
      </c>
      <c r="AV139" s="15" t="s">
        <v>168</v>
      </c>
      <c r="AW139" s="15" t="s">
        <v>33</v>
      </c>
      <c r="AX139" s="15" t="s">
        <v>80</v>
      </c>
      <c r="AY139" s="253" t="s">
        <v>159</v>
      </c>
    </row>
    <row r="140" s="12" customFormat="1" ht="22.8" customHeight="1">
      <c r="A140" s="12"/>
      <c r="B140" s="188"/>
      <c r="C140" s="189"/>
      <c r="D140" s="190" t="s">
        <v>71</v>
      </c>
      <c r="E140" s="202" t="s">
        <v>160</v>
      </c>
      <c r="F140" s="202" t="s">
        <v>161</v>
      </c>
      <c r="G140" s="189"/>
      <c r="H140" s="189"/>
      <c r="I140" s="192"/>
      <c r="J140" s="203">
        <f>BK140</f>
        <v>0</v>
      </c>
      <c r="K140" s="189"/>
      <c r="L140" s="194"/>
      <c r="M140" s="195"/>
      <c r="N140" s="196"/>
      <c r="O140" s="196"/>
      <c r="P140" s="197">
        <f>SUM(P141:P167)</f>
        <v>0</v>
      </c>
      <c r="Q140" s="196"/>
      <c r="R140" s="197">
        <f>SUM(R141:R167)</f>
        <v>11.022816000000001</v>
      </c>
      <c r="S140" s="196"/>
      <c r="T140" s="198">
        <f>SUM(T141:T167)</f>
        <v>0</v>
      </c>
      <c r="U140" s="12"/>
      <c r="V140" s="12"/>
      <c r="W140" s="12"/>
      <c r="X140" s="12"/>
      <c r="Y140" s="12"/>
      <c r="Z140" s="12"/>
      <c r="AA140" s="12"/>
      <c r="AB140" s="12"/>
      <c r="AC140" s="12"/>
      <c r="AD140" s="12"/>
      <c r="AE140" s="12"/>
      <c r="AR140" s="199" t="s">
        <v>80</v>
      </c>
      <c r="AT140" s="200" t="s">
        <v>71</v>
      </c>
      <c r="AU140" s="200" t="s">
        <v>80</v>
      </c>
      <c r="AY140" s="199" t="s">
        <v>159</v>
      </c>
      <c r="BK140" s="201">
        <f>SUM(BK141:BK167)</f>
        <v>0</v>
      </c>
    </row>
    <row r="141" s="2" customFormat="1" ht="49.05" customHeight="1">
      <c r="A141" s="38"/>
      <c r="B141" s="39"/>
      <c r="C141" s="204" t="s">
        <v>106</v>
      </c>
      <c r="D141" s="204" t="s">
        <v>163</v>
      </c>
      <c r="E141" s="205" t="s">
        <v>922</v>
      </c>
      <c r="F141" s="206" t="s">
        <v>923</v>
      </c>
      <c r="G141" s="207" t="s">
        <v>166</v>
      </c>
      <c r="H141" s="208">
        <v>144.09999999999999</v>
      </c>
      <c r="I141" s="209"/>
      <c r="J141" s="210">
        <f>ROUND(I141*H141,2)</f>
        <v>0</v>
      </c>
      <c r="K141" s="206" t="s">
        <v>167</v>
      </c>
      <c r="L141" s="44"/>
      <c r="M141" s="211" t="s">
        <v>19</v>
      </c>
      <c r="N141" s="212" t="s">
        <v>44</v>
      </c>
      <c r="O141" s="84"/>
      <c r="P141" s="213">
        <f>O141*H141</f>
        <v>0</v>
      </c>
      <c r="Q141" s="213">
        <v>0.028400000000000002</v>
      </c>
      <c r="R141" s="213">
        <f>Q141*H141</f>
        <v>4.0924399999999999</v>
      </c>
      <c r="S141" s="213">
        <v>0</v>
      </c>
      <c r="T141" s="214">
        <f>S141*H141</f>
        <v>0</v>
      </c>
      <c r="U141" s="38"/>
      <c r="V141" s="38"/>
      <c r="W141" s="38"/>
      <c r="X141" s="38"/>
      <c r="Y141" s="38"/>
      <c r="Z141" s="38"/>
      <c r="AA141" s="38"/>
      <c r="AB141" s="38"/>
      <c r="AC141" s="38"/>
      <c r="AD141" s="38"/>
      <c r="AE141" s="38"/>
      <c r="AR141" s="215" t="s">
        <v>168</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168</v>
      </c>
      <c r="BM141" s="215" t="s">
        <v>924</v>
      </c>
    </row>
    <row r="142" s="2" customFormat="1">
      <c r="A142" s="38"/>
      <c r="B142" s="39"/>
      <c r="C142" s="40"/>
      <c r="D142" s="217" t="s">
        <v>171</v>
      </c>
      <c r="E142" s="40"/>
      <c r="F142" s="218" t="s">
        <v>925</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13" customFormat="1">
      <c r="A143" s="13"/>
      <c r="B143" s="222"/>
      <c r="C143" s="223"/>
      <c r="D143" s="217" t="s">
        <v>173</v>
      </c>
      <c r="E143" s="224" t="s">
        <v>19</v>
      </c>
      <c r="F143" s="225" t="s">
        <v>926</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173</v>
      </c>
      <c r="AU143" s="231" t="s">
        <v>169</v>
      </c>
      <c r="AV143" s="13" t="s">
        <v>80</v>
      </c>
      <c r="AW143" s="13" t="s">
        <v>33</v>
      </c>
      <c r="AX143" s="13" t="s">
        <v>72</v>
      </c>
      <c r="AY143" s="231" t="s">
        <v>159</v>
      </c>
    </row>
    <row r="144" s="14" customFormat="1">
      <c r="A144" s="14"/>
      <c r="B144" s="232"/>
      <c r="C144" s="233"/>
      <c r="D144" s="217" t="s">
        <v>173</v>
      </c>
      <c r="E144" s="234" t="s">
        <v>19</v>
      </c>
      <c r="F144" s="235" t="s">
        <v>927</v>
      </c>
      <c r="G144" s="233"/>
      <c r="H144" s="236">
        <v>271.69999999999999</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33</v>
      </c>
      <c r="AX144" s="14" t="s">
        <v>72</v>
      </c>
      <c r="AY144" s="242" t="s">
        <v>159</v>
      </c>
    </row>
    <row r="145" s="14" customFormat="1">
      <c r="A145" s="14"/>
      <c r="B145" s="232"/>
      <c r="C145" s="233"/>
      <c r="D145" s="217" t="s">
        <v>173</v>
      </c>
      <c r="E145" s="234" t="s">
        <v>19</v>
      </c>
      <c r="F145" s="235" t="s">
        <v>928</v>
      </c>
      <c r="G145" s="233"/>
      <c r="H145" s="236">
        <v>-127.59999999999999</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33</v>
      </c>
      <c r="AX145" s="14" t="s">
        <v>72</v>
      </c>
      <c r="AY145" s="242" t="s">
        <v>159</v>
      </c>
    </row>
    <row r="146" s="15" customFormat="1">
      <c r="A146" s="15"/>
      <c r="B146" s="243"/>
      <c r="C146" s="244"/>
      <c r="D146" s="217" t="s">
        <v>173</v>
      </c>
      <c r="E146" s="245" t="s">
        <v>19</v>
      </c>
      <c r="F146" s="246" t="s">
        <v>177</v>
      </c>
      <c r="G146" s="244"/>
      <c r="H146" s="247">
        <v>144.09999999999999</v>
      </c>
      <c r="I146" s="248"/>
      <c r="J146" s="244"/>
      <c r="K146" s="244"/>
      <c r="L146" s="249"/>
      <c r="M146" s="250"/>
      <c r="N146" s="251"/>
      <c r="O146" s="251"/>
      <c r="P146" s="251"/>
      <c r="Q146" s="251"/>
      <c r="R146" s="251"/>
      <c r="S146" s="251"/>
      <c r="T146" s="252"/>
      <c r="U146" s="15"/>
      <c r="V146" s="15"/>
      <c r="W146" s="15"/>
      <c r="X146" s="15"/>
      <c r="Y146" s="15"/>
      <c r="Z146" s="15"/>
      <c r="AA146" s="15"/>
      <c r="AB146" s="15"/>
      <c r="AC146" s="15"/>
      <c r="AD146" s="15"/>
      <c r="AE146" s="15"/>
      <c r="AT146" s="253" t="s">
        <v>173</v>
      </c>
      <c r="AU146" s="253" t="s">
        <v>169</v>
      </c>
      <c r="AV146" s="15" t="s">
        <v>168</v>
      </c>
      <c r="AW146" s="15" t="s">
        <v>33</v>
      </c>
      <c r="AX146" s="15" t="s">
        <v>80</v>
      </c>
      <c r="AY146" s="253" t="s">
        <v>159</v>
      </c>
    </row>
    <row r="147" s="2" customFormat="1" ht="24.15" customHeight="1">
      <c r="A147" s="38"/>
      <c r="B147" s="39"/>
      <c r="C147" s="204" t="s">
        <v>109</v>
      </c>
      <c r="D147" s="204" t="s">
        <v>163</v>
      </c>
      <c r="E147" s="205" t="s">
        <v>929</v>
      </c>
      <c r="F147" s="206" t="s">
        <v>930</v>
      </c>
      <c r="G147" s="207" t="s">
        <v>166</v>
      </c>
      <c r="H147" s="208">
        <v>127.59999999999999</v>
      </c>
      <c r="I147" s="209"/>
      <c r="J147" s="210">
        <f>ROUND(I147*H147,2)</f>
        <v>0</v>
      </c>
      <c r="K147" s="206" t="s">
        <v>167</v>
      </c>
      <c r="L147" s="44"/>
      <c r="M147" s="211" t="s">
        <v>19</v>
      </c>
      <c r="N147" s="212" t="s">
        <v>44</v>
      </c>
      <c r="O147" s="84"/>
      <c r="P147" s="213">
        <f>O147*H147</f>
        <v>0</v>
      </c>
      <c r="Q147" s="213">
        <v>0.042500000000000003</v>
      </c>
      <c r="R147" s="213">
        <f>Q147*H147</f>
        <v>5.423</v>
      </c>
      <c r="S147" s="213">
        <v>0</v>
      </c>
      <c r="T147" s="214">
        <f>S147*H147</f>
        <v>0</v>
      </c>
      <c r="U147" s="38"/>
      <c r="V147" s="38"/>
      <c r="W147" s="38"/>
      <c r="X147" s="38"/>
      <c r="Y147" s="38"/>
      <c r="Z147" s="38"/>
      <c r="AA147" s="38"/>
      <c r="AB147" s="38"/>
      <c r="AC147" s="38"/>
      <c r="AD147" s="38"/>
      <c r="AE147" s="38"/>
      <c r="AR147" s="215" t="s">
        <v>168</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168</v>
      </c>
      <c r="BM147" s="215" t="s">
        <v>931</v>
      </c>
    </row>
    <row r="148" s="2" customFormat="1">
      <c r="A148" s="38"/>
      <c r="B148" s="39"/>
      <c r="C148" s="40"/>
      <c r="D148" s="217" t="s">
        <v>171</v>
      </c>
      <c r="E148" s="40"/>
      <c r="F148" s="218" t="s">
        <v>932</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171</v>
      </c>
      <c r="AU148" s="17" t="s">
        <v>169</v>
      </c>
    </row>
    <row r="149" s="13" customFormat="1">
      <c r="A149" s="13"/>
      <c r="B149" s="222"/>
      <c r="C149" s="223"/>
      <c r="D149" s="217" t="s">
        <v>173</v>
      </c>
      <c r="E149" s="224" t="s">
        <v>19</v>
      </c>
      <c r="F149" s="225" t="s">
        <v>933</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173</v>
      </c>
      <c r="AU149" s="231" t="s">
        <v>169</v>
      </c>
      <c r="AV149" s="13" t="s">
        <v>80</v>
      </c>
      <c r="AW149" s="13" t="s">
        <v>33</v>
      </c>
      <c r="AX149" s="13" t="s">
        <v>72</v>
      </c>
      <c r="AY149" s="231" t="s">
        <v>159</v>
      </c>
    </row>
    <row r="150" s="14" customFormat="1">
      <c r="A150" s="14"/>
      <c r="B150" s="232"/>
      <c r="C150" s="233"/>
      <c r="D150" s="217" t="s">
        <v>173</v>
      </c>
      <c r="E150" s="234" t="s">
        <v>19</v>
      </c>
      <c r="F150" s="235" t="s">
        <v>934</v>
      </c>
      <c r="G150" s="233"/>
      <c r="H150" s="236">
        <v>127.59999999999999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173</v>
      </c>
      <c r="AU150" s="242" t="s">
        <v>169</v>
      </c>
      <c r="AV150" s="14" t="s">
        <v>169</v>
      </c>
      <c r="AW150" s="14" t="s">
        <v>33</v>
      </c>
      <c r="AX150" s="14" t="s">
        <v>80</v>
      </c>
      <c r="AY150" s="242" t="s">
        <v>159</v>
      </c>
    </row>
    <row r="151" s="2" customFormat="1" ht="24.15" customHeight="1">
      <c r="A151" s="38"/>
      <c r="B151" s="39"/>
      <c r="C151" s="204" t="s">
        <v>935</v>
      </c>
      <c r="D151" s="204" t="s">
        <v>163</v>
      </c>
      <c r="E151" s="205" t="s">
        <v>936</v>
      </c>
      <c r="F151" s="206" t="s">
        <v>937</v>
      </c>
      <c r="G151" s="207" t="s">
        <v>278</v>
      </c>
      <c r="H151" s="208">
        <v>39</v>
      </c>
      <c r="I151" s="209"/>
      <c r="J151" s="210">
        <f>ROUND(I151*H151,2)</f>
        <v>0</v>
      </c>
      <c r="K151" s="206" t="s">
        <v>167</v>
      </c>
      <c r="L151" s="44"/>
      <c r="M151" s="211" t="s">
        <v>19</v>
      </c>
      <c r="N151" s="212" t="s">
        <v>44</v>
      </c>
      <c r="O151" s="84"/>
      <c r="P151" s="213">
        <f>O151*H151</f>
        <v>0</v>
      </c>
      <c r="Q151" s="213">
        <v>0</v>
      </c>
      <c r="R151" s="213">
        <f>Q151*H151</f>
        <v>0</v>
      </c>
      <c r="S151" s="213">
        <v>0</v>
      </c>
      <c r="T151" s="214">
        <f>S151*H151</f>
        <v>0</v>
      </c>
      <c r="U151" s="38"/>
      <c r="V151" s="38"/>
      <c r="W151" s="38"/>
      <c r="X151" s="38"/>
      <c r="Y151" s="38"/>
      <c r="Z151" s="38"/>
      <c r="AA151" s="38"/>
      <c r="AB151" s="38"/>
      <c r="AC151" s="38"/>
      <c r="AD151" s="38"/>
      <c r="AE151" s="38"/>
      <c r="AR151" s="215" t="s">
        <v>168</v>
      </c>
      <c r="AT151" s="215" t="s">
        <v>163</v>
      </c>
      <c r="AU151" s="215" t="s">
        <v>169</v>
      </c>
      <c r="AY151" s="17" t="s">
        <v>159</v>
      </c>
      <c r="BE151" s="216">
        <f>IF(N151="základní",J151,0)</f>
        <v>0</v>
      </c>
      <c r="BF151" s="216">
        <f>IF(N151="snížená",J151,0)</f>
        <v>0</v>
      </c>
      <c r="BG151" s="216">
        <f>IF(N151="zákl. přenesená",J151,0)</f>
        <v>0</v>
      </c>
      <c r="BH151" s="216">
        <f>IF(N151="sníž. přenesená",J151,0)</f>
        <v>0</v>
      </c>
      <c r="BI151" s="216">
        <f>IF(N151="nulová",J151,0)</f>
        <v>0</v>
      </c>
      <c r="BJ151" s="17" t="s">
        <v>169</v>
      </c>
      <c r="BK151" s="216">
        <f>ROUND(I151*H151,2)</f>
        <v>0</v>
      </c>
      <c r="BL151" s="17" t="s">
        <v>168</v>
      </c>
      <c r="BM151" s="215" t="s">
        <v>938</v>
      </c>
    </row>
    <row r="152" s="2" customFormat="1">
      <c r="A152" s="38"/>
      <c r="B152" s="39"/>
      <c r="C152" s="40"/>
      <c r="D152" s="217" t="s">
        <v>171</v>
      </c>
      <c r="E152" s="40"/>
      <c r="F152" s="218" t="s">
        <v>939</v>
      </c>
      <c r="G152" s="40"/>
      <c r="H152" s="40"/>
      <c r="I152" s="219"/>
      <c r="J152" s="40"/>
      <c r="K152" s="40"/>
      <c r="L152" s="44"/>
      <c r="M152" s="220"/>
      <c r="N152" s="221"/>
      <c r="O152" s="84"/>
      <c r="P152" s="84"/>
      <c r="Q152" s="84"/>
      <c r="R152" s="84"/>
      <c r="S152" s="84"/>
      <c r="T152" s="85"/>
      <c r="U152" s="38"/>
      <c r="V152" s="38"/>
      <c r="W152" s="38"/>
      <c r="X152" s="38"/>
      <c r="Y152" s="38"/>
      <c r="Z152" s="38"/>
      <c r="AA152" s="38"/>
      <c r="AB152" s="38"/>
      <c r="AC152" s="38"/>
      <c r="AD152" s="38"/>
      <c r="AE152" s="38"/>
      <c r="AT152" s="17" t="s">
        <v>171</v>
      </c>
      <c r="AU152" s="17" t="s">
        <v>169</v>
      </c>
    </row>
    <row r="153" s="13" customFormat="1">
      <c r="A153" s="13"/>
      <c r="B153" s="222"/>
      <c r="C153" s="223"/>
      <c r="D153" s="217" t="s">
        <v>173</v>
      </c>
      <c r="E153" s="224" t="s">
        <v>19</v>
      </c>
      <c r="F153" s="225" t="s">
        <v>940</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173</v>
      </c>
      <c r="AU153" s="231" t="s">
        <v>169</v>
      </c>
      <c r="AV153" s="13" t="s">
        <v>80</v>
      </c>
      <c r="AW153" s="13" t="s">
        <v>33</v>
      </c>
      <c r="AX153" s="13" t="s">
        <v>72</v>
      </c>
      <c r="AY153" s="231" t="s">
        <v>159</v>
      </c>
    </row>
    <row r="154" s="14" customFormat="1">
      <c r="A154" s="14"/>
      <c r="B154" s="232"/>
      <c r="C154" s="233"/>
      <c r="D154" s="217" t="s">
        <v>173</v>
      </c>
      <c r="E154" s="234" t="s">
        <v>19</v>
      </c>
      <c r="F154" s="235" t="s">
        <v>438</v>
      </c>
      <c r="G154" s="233"/>
      <c r="H154" s="236">
        <v>39</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173</v>
      </c>
      <c r="AU154" s="242" t="s">
        <v>169</v>
      </c>
      <c r="AV154" s="14" t="s">
        <v>169</v>
      </c>
      <c r="AW154" s="14" t="s">
        <v>33</v>
      </c>
      <c r="AX154" s="14" t="s">
        <v>80</v>
      </c>
      <c r="AY154" s="242" t="s">
        <v>159</v>
      </c>
    </row>
    <row r="155" s="2" customFormat="1" ht="24.15" customHeight="1">
      <c r="A155" s="38"/>
      <c r="B155" s="39"/>
      <c r="C155" s="204" t="s">
        <v>112</v>
      </c>
      <c r="D155" s="204" t="s">
        <v>163</v>
      </c>
      <c r="E155" s="205" t="s">
        <v>223</v>
      </c>
      <c r="F155" s="206" t="s">
        <v>224</v>
      </c>
      <c r="G155" s="207" t="s">
        <v>166</v>
      </c>
      <c r="H155" s="208">
        <v>127.59999999999999</v>
      </c>
      <c r="I155" s="209"/>
      <c r="J155" s="210">
        <f>ROUND(I155*H155,2)</f>
        <v>0</v>
      </c>
      <c r="K155" s="206" t="s">
        <v>167</v>
      </c>
      <c r="L155" s="44"/>
      <c r="M155" s="211" t="s">
        <v>19</v>
      </c>
      <c r="N155" s="212" t="s">
        <v>44</v>
      </c>
      <c r="O155" s="84"/>
      <c r="P155" s="213">
        <f>O155*H155</f>
        <v>0</v>
      </c>
      <c r="Q155" s="213">
        <v>0.00025999999999999998</v>
      </c>
      <c r="R155" s="213">
        <f>Q155*H155</f>
        <v>0.033175999999999997</v>
      </c>
      <c r="S155" s="213">
        <v>0</v>
      </c>
      <c r="T155" s="214">
        <f>S155*H155</f>
        <v>0</v>
      </c>
      <c r="U155" s="38"/>
      <c r="V155" s="38"/>
      <c r="W155" s="38"/>
      <c r="X155" s="38"/>
      <c r="Y155" s="38"/>
      <c r="Z155" s="38"/>
      <c r="AA155" s="38"/>
      <c r="AB155" s="38"/>
      <c r="AC155" s="38"/>
      <c r="AD155" s="38"/>
      <c r="AE155" s="38"/>
      <c r="AR155" s="215" t="s">
        <v>168</v>
      </c>
      <c r="AT155" s="215" t="s">
        <v>163</v>
      </c>
      <c r="AU155" s="215" t="s">
        <v>169</v>
      </c>
      <c r="AY155" s="17" t="s">
        <v>159</v>
      </c>
      <c r="BE155" s="216">
        <f>IF(N155="základní",J155,0)</f>
        <v>0</v>
      </c>
      <c r="BF155" s="216">
        <f>IF(N155="snížená",J155,0)</f>
        <v>0</v>
      </c>
      <c r="BG155" s="216">
        <f>IF(N155="zákl. přenesená",J155,0)</f>
        <v>0</v>
      </c>
      <c r="BH155" s="216">
        <f>IF(N155="sníž. přenesená",J155,0)</f>
        <v>0</v>
      </c>
      <c r="BI155" s="216">
        <f>IF(N155="nulová",J155,0)</f>
        <v>0</v>
      </c>
      <c r="BJ155" s="17" t="s">
        <v>169</v>
      </c>
      <c r="BK155" s="216">
        <f>ROUND(I155*H155,2)</f>
        <v>0</v>
      </c>
      <c r="BL155" s="17" t="s">
        <v>168</v>
      </c>
      <c r="BM155" s="215" t="s">
        <v>941</v>
      </c>
    </row>
    <row r="156" s="2" customFormat="1" ht="24.15" customHeight="1">
      <c r="A156" s="38"/>
      <c r="B156" s="39"/>
      <c r="C156" s="204" t="s">
        <v>567</v>
      </c>
      <c r="D156" s="204" t="s">
        <v>163</v>
      </c>
      <c r="E156" s="205" t="s">
        <v>430</v>
      </c>
      <c r="F156" s="206" t="s">
        <v>431</v>
      </c>
      <c r="G156" s="207" t="s">
        <v>166</v>
      </c>
      <c r="H156" s="208">
        <v>70.200000000000003</v>
      </c>
      <c r="I156" s="209"/>
      <c r="J156" s="210">
        <f>ROUND(I156*H156,2)</f>
        <v>0</v>
      </c>
      <c r="K156" s="206" t="s">
        <v>167</v>
      </c>
      <c r="L156" s="44"/>
      <c r="M156" s="211" t="s">
        <v>19</v>
      </c>
      <c r="N156" s="212" t="s">
        <v>44</v>
      </c>
      <c r="O156" s="84"/>
      <c r="P156" s="213">
        <f>O156*H156</f>
        <v>0</v>
      </c>
      <c r="Q156" s="213">
        <v>0.021000000000000001</v>
      </c>
      <c r="R156" s="213">
        <f>Q156*H156</f>
        <v>1.4742000000000002</v>
      </c>
      <c r="S156" s="213">
        <v>0</v>
      </c>
      <c r="T156" s="214">
        <f>S156*H156</f>
        <v>0</v>
      </c>
      <c r="U156" s="38"/>
      <c r="V156" s="38"/>
      <c r="W156" s="38"/>
      <c r="X156" s="38"/>
      <c r="Y156" s="38"/>
      <c r="Z156" s="38"/>
      <c r="AA156" s="38"/>
      <c r="AB156" s="38"/>
      <c r="AC156" s="38"/>
      <c r="AD156" s="38"/>
      <c r="AE156" s="38"/>
      <c r="AR156" s="215" t="s">
        <v>168</v>
      </c>
      <c r="AT156" s="215" t="s">
        <v>163</v>
      </c>
      <c r="AU156" s="215" t="s">
        <v>169</v>
      </c>
      <c r="AY156" s="17" t="s">
        <v>159</v>
      </c>
      <c r="BE156" s="216">
        <f>IF(N156="základní",J156,0)</f>
        <v>0</v>
      </c>
      <c r="BF156" s="216">
        <f>IF(N156="snížená",J156,0)</f>
        <v>0</v>
      </c>
      <c r="BG156" s="216">
        <f>IF(N156="zákl. přenesená",J156,0)</f>
        <v>0</v>
      </c>
      <c r="BH156" s="216">
        <f>IF(N156="sníž. přenesená",J156,0)</f>
        <v>0</v>
      </c>
      <c r="BI156" s="216">
        <f>IF(N156="nulová",J156,0)</f>
        <v>0</v>
      </c>
      <c r="BJ156" s="17" t="s">
        <v>169</v>
      </c>
      <c r="BK156" s="216">
        <f>ROUND(I156*H156,2)</f>
        <v>0</v>
      </c>
      <c r="BL156" s="17" t="s">
        <v>168</v>
      </c>
      <c r="BM156" s="215" t="s">
        <v>942</v>
      </c>
    </row>
    <row r="157" s="2" customFormat="1">
      <c r="A157" s="38"/>
      <c r="B157" s="39"/>
      <c r="C157" s="40"/>
      <c r="D157" s="217" t="s">
        <v>171</v>
      </c>
      <c r="E157" s="40"/>
      <c r="F157" s="218" t="s">
        <v>433</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171</v>
      </c>
      <c r="AU157" s="17" t="s">
        <v>169</v>
      </c>
    </row>
    <row r="158" s="13" customFormat="1">
      <c r="A158" s="13"/>
      <c r="B158" s="222"/>
      <c r="C158" s="223"/>
      <c r="D158" s="217" t="s">
        <v>173</v>
      </c>
      <c r="E158" s="224" t="s">
        <v>19</v>
      </c>
      <c r="F158" s="225" t="s">
        <v>943</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173</v>
      </c>
      <c r="AU158" s="231" t="s">
        <v>169</v>
      </c>
      <c r="AV158" s="13" t="s">
        <v>80</v>
      </c>
      <c r="AW158" s="13" t="s">
        <v>33</v>
      </c>
      <c r="AX158" s="13" t="s">
        <v>72</v>
      </c>
      <c r="AY158" s="231" t="s">
        <v>159</v>
      </c>
    </row>
    <row r="159" s="14" customFormat="1">
      <c r="A159" s="14"/>
      <c r="B159" s="232"/>
      <c r="C159" s="233"/>
      <c r="D159" s="217" t="s">
        <v>173</v>
      </c>
      <c r="E159" s="234" t="s">
        <v>19</v>
      </c>
      <c r="F159" s="235" t="s">
        <v>867</v>
      </c>
      <c r="G159" s="233"/>
      <c r="H159" s="236">
        <v>70.200000000000003</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173</v>
      </c>
      <c r="AU159" s="242" t="s">
        <v>169</v>
      </c>
      <c r="AV159" s="14" t="s">
        <v>169</v>
      </c>
      <c r="AW159" s="14" t="s">
        <v>33</v>
      </c>
      <c r="AX159" s="14" t="s">
        <v>80</v>
      </c>
      <c r="AY159" s="242" t="s">
        <v>159</v>
      </c>
    </row>
    <row r="160" s="2" customFormat="1" ht="14.4" customHeight="1">
      <c r="A160" s="38"/>
      <c r="B160" s="39"/>
      <c r="C160" s="204" t="s">
        <v>311</v>
      </c>
      <c r="D160" s="204" t="s">
        <v>163</v>
      </c>
      <c r="E160" s="205" t="s">
        <v>473</v>
      </c>
      <c r="F160" s="206" t="s">
        <v>474</v>
      </c>
      <c r="G160" s="207" t="s">
        <v>166</v>
      </c>
      <c r="H160" s="208">
        <v>70.200000000000003</v>
      </c>
      <c r="I160" s="209"/>
      <c r="J160" s="210">
        <f>ROUND(I160*H160,2)</f>
        <v>0</v>
      </c>
      <c r="K160" s="206" t="s">
        <v>167</v>
      </c>
      <c r="L160" s="44"/>
      <c r="M160" s="211" t="s">
        <v>19</v>
      </c>
      <c r="N160" s="212" t="s">
        <v>44</v>
      </c>
      <c r="O160" s="84"/>
      <c r="P160" s="213">
        <f>O160*H160</f>
        <v>0</v>
      </c>
      <c r="Q160" s="213">
        <v>0</v>
      </c>
      <c r="R160" s="213">
        <f>Q160*H160</f>
        <v>0</v>
      </c>
      <c r="S160" s="213">
        <v>0</v>
      </c>
      <c r="T160" s="214">
        <f>S160*H160</f>
        <v>0</v>
      </c>
      <c r="U160" s="38"/>
      <c r="V160" s="38"/>
      <c r="W160" s="38"/>
      <c r="X160" s="38"/>
      <c r="Y160" s="38"/>
      <c r="Z160" s="38"/>
      <c r="AA160" s="38"/>
      <c r="AB160" s="38"/>
      <c r="AC160" s="38"/>
      <c r="AD160" s="38"/>
      <c r="AE160" s="38"/>
      <c r="AR160" s="215" t="s">
        <v>168</v>
      </c>
      <c r="AT160" s="215" t="s">
        <v>163</v>
      </c>
      <c r="AU160" s="215" t="s">
        <v>169</v>
      </c>
      <c r="AY160" s="17" t="s">
        <v>159</v>
      </c>
      <c r="BE160" s="216">
        <f>IF(N160="základní",J160,0)</f>
        <v>0</v>
      </c>
      <c r="BF160" s="216">
        <f>IF(N160="snížená",J160,0)</f>
        <v>0</v>
      </c>
      <c r="BG160" s="216">
        <f>IF(N160="zákl. přenesená",J160,0)</f>
        <v>0</v>
      </c>
      <c r="BH160" s="216">
        <f>IF(N160="sníž. přenesená",J160,0)</f>
        <v>0</v>
      </c>
      <c r="BI160" s="216">
        <f>IF(N160="nulová",J160,0)</f>
        <v>0</v>
      </c>
      <c r="BJ160" s="17" t="s">
        <v>169</v>
      </c>
      <c r="BK160" s="216">
        <f>ROUND(I160*H160,2)</f>
        <v>0</v>
      </c>
      <c r="BL160" s="17" t="s">
        <v>168</v>
      </c>
      <c r="BM160" s="215" t="s">
        <v>944</v>
      </c>
    </row>
    <row r="161" s="14" customFormat="1">
      <c r="A161" s="14"/>
      <c r="B161" s="232"/>
      <c r="C161" s="233"/>
      <c r="D161" s="217" t="s">
        <v>173</v>
      </c>
      <c r="E161" s="234" t="s">
        <v>19</v>
      </c>
      <c r="F161" s="235" t="s">
        <v>867</v>
      </c>
      <c r="G161" s="233"/>
      <c r="H161" s="236">
        <v>70.200000000000003</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173</v>
      </c>
      <c r="AU161" s="242" t="s">
        <v>169</v>
      </c>
      <c r="AV161" s="14" t="s">
        <v>169</v>
      </c>
      <c r="AW161" s="14" t="s">
        <v>33</v>
      </c>
      <c r="AX161" s="14" t="s">
        <v>80</v>
      </c>
      <c r="AY161" s="242" t="s">
        <v>159</v>
      </c>
    </row>
    <row r="162" s="2" customFormat="1" ht="37.8" customHeight="1">
      <c r="A162" s="38"/>
      <c r="B162" s="39"/>
      <c r="C162" s="204" t="s">
        <v>301</v>
      </c>
      <c r="D162" s="204" t="s">
        <v>163</v>
      </c>
      <c r="E162" s="205" t="s">
        <v>945</v>
      </c>
      <c r="F162" s="206" t="s">
        <v>946</v>
      </c>
      <c r="G162" s="207" t="s">
        <v>166</v>
      </c>
      <c r="H162" s="208">
        <v>70.200000000000003</v>
      </c>
      <c r="I162" s="209"/>
      <c r="J162" s="210">
        <f>ROUND(I162*H162,2)</f>
        <v>0</v>
      </c>
      <c r="K162" s="206" t="s">
        <v>167</v>
      </c>
      <c r="L162" s="44"/>
      <c r="M162" s="211" t="s">
        <v>19</v>
      </c>
      <c r="N162" s="212" t="s">
        <v>44</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168</v>
      </c>
      <c r="AT162" s="215" t="s">
        <v>163</v>
      </c>
      <c r="AU162" s="215" t="s">
        <v>169</v>
      </c>
      <c r="AY162" s="17" t="s">
        <v>159</v>
      </c>
      <c r="BE162" s="216">
        <f>IF(N162="základní",J162,0)</f>
        <v>0</v>
      </c>
      <c r="BF162" s="216">
        <f>IF(N162="snížená",J162,0)</f>
        <v>0</v>
      </c>
      <c r="BG162" s="216">
        <f>IF(N162="zákl. přenesená",J162,0)</f>
        <v>0</v>
      </c>
      <c r="BH162" s="216">
        <f>IF(N162="sníž. přenesená",J162,0)</f>
        <v>0</v>
      </c>
      <c r="BI162" s="216">
        <f>IF(N162="nulová",J162,0)</f>
        <v>0</v>
      </c>
      <c r="BJ162" s="17" t="s">
        <v>169</v>
      </c>
      <c r="BK162" s="216">
        <f>ROUND(I162*H162,2)</f>
        <v>0</v>
      </c>
      <c r="BL162" s="17" t="s">
        <v>168</v>
      </c>
      <c r="BM162" s="215" t="s">
        <v>947</v>
      </c>
    </row>
    <row r="163" s="2" customFormat="1">
      <c r="A163" s="38"/>
      <c r="B163" s="39"/>
      <c r="C163" s="40"/>
      <c r="D163" s="217" t="s">
        <v>171</v>
      </c>
      <c r="E163" s="40"/>
      <c r="F163" s="218" t="s">
        <v>948</v>
      </c>
      <c r="G163" s="40"/>
      <c r="H163" s="40"/>
      <c r="I163" s="219"/>
      <c r="J163" s="40"/>
      <c r="K163" s="40"/>
      <c r="L163" s="44"/>
      <c r="M163" s="220"/>
      <c r="N163" s="221"/>
      <c r="O163" s="84"/>
      <c r="P163" s="84"/>
      <c r="Q163" s="84"/>
      <c r="R163" s="84"/>
      <c r="S163" s="84"/>
      <c r="T163" s="85"/>
      <c r="U163" s="38"/>
      <c r="V163" s="38"/>
      <c r="W163" s="38"/>
      <c r="X163" s="38"/>
      <c r="Y163" s="38"/>
      <c r="Z163" s="38"/>
      <c r="AA163" s="38"/>
      <c r="AB163" s="38"/>
      <c r="AC163" s="38"/>
      <c r="AD163" s="38"/>
      <c r="AE163" s="38"/>
      <c r="AT163" s="17" t="s">
        <v>171</v>
      </c>
      <c r="AU163" s="17" t="s">
        <v>169</v>
      </c>
    </row>
    <row r="164" s="14" customFormat="1">
      <c r="A164" s="14"/>
      <c r="B164" s="232"/>
      <c r="C164" s="233"/>
      <c r="D164" s="217" t="s">
        <v>173</v>
      </c>
      <c r="E164" s="234" t="s">
        <v>19</v>
      </c>
      <c r="F164" s="235" t="s">
        <v>867</v>
      </c>
      <c r="G164" s="233"/>
      <c r="H164" s="236">
        <v>70.200000000000003</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173</v>
      </c>
      <c r="AU164" s="242" t="s">
        <v>169</v>
      </c>
      <c r="AV164" s="14" t="s">
        <v>169</v>
      </c>
      <c r="AW164" s="14" t="s">
        <v>33</v>
      </c>
      <c r="AX164" s="14" t="s">
        <v>80</v>
      </c>
      <c r="AY164" s="242" t="s">
        <v>159</v>
      </c>
    </row>
    <row r="165" s="2" customFormat="1" ht="24.15" customHeight="1">
      <c r="A165" s="38"/>
      <c r="B165" s="39"/>
      <c r="C165" s="204" t="s">
        <v>7</v>
      </c>
      <c r="D165" s="204" t="s">
        <v>163</v>
      </c>
      <c r="E165" s="205" t="s">
        <v>949</v>
      </c>
      <c r="F165" s="206" t="s">
        <v>950</v>
      </c>
      <c r="G165" s="207" t="s">
        <v>166</v>
      </c>
      <c r="H165" s="208">
        <v>70.200000000000003</v>
      </c>
      <c r="I165" s="209"/>
      <c r="J165" s="210">
        <f>ROUND(I165*H165,2)</f>
        <v>0</v>
      </c>
      <c r="K165" s="206" t="s">
        <v>167</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168</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168</v>
      </c>
      <c r="BM165" s="215" t="s">
        <v>951</v>
      </c>
    </row>
    <row r="166" s="2" customFormat="1">
      <c r="A166" s="38"/>
      <c r="B166" s="39"/>
      <c r="C166" s="40"/>
      <c r="D166" s="217" t="s">
        <v>171</v>
      </c>
      <c r="E166" s="40"/>
      <c r="F166" s="218" t="s">
        <v>952</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14" customFormat="1">
      <c r="A167" s="14"/>
      <c r="B167" s="232"/>
      <c r="C167" s="233"/>
      <c r="D167" s="217" t="s">
        <v>173</v>
      </c>
      <c r="E167" s="234" t="s">
        <v>19</v>
      </c>
      <c r="F167" s="235" t="s">
        <v>867</v>
      </c>
      <c r="G167" s="233"/>
      <c r="H167" s="236">
        <v>70.200000000000003</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80</v>
      </c>
      <c r="AY167" s="242" t="s">
        <v>159</v>
      </c>
    </row>
    <row r="168" s="12" customFormat="1" ht="22.8" customHeight="1">
      <c r="A168" s="12"/>
      <c r="B168" s="188"/>
      <c r="C168" s="189"/>
      <c r="D168" s="190" t="s">
        <v>71</v>
      </c>
      <c r="E168" s="202" t="s">
        <v>205</v>
      </c>
      <c r="F168" s="202" t="s">
        <v>953</v>
      </c>
      <c r="G168" s="189"/>
      <c r="H168" s="189"/>
      <c r="I168" s="192"/>
      <c r="J168" s="203">
        <f>BK168</f>
        <v>0</v>
      </c>
      <c r="K168" s="189"/>
      <c r="L168" s="194"/>
      <c r="M168" s="195"/>
      <c r="N168" s="196"/>
      <c r="O168" s="196"/>
      <c r="P168" s="197">
        <f>SUM(P169:P184)</f>
        <v>0</v>
      </c>
      <c r="Q168" s="196"/>
      <c r="R168" s="197">
        <f>SUM(R169:R184)</f>
        <v>20.180717999999999</v>
      </c>
      <c r="S168" s="196"/>
      <c r="T168" s="198">
        <f>SUM(T169:T184)</f>
        <v>0</v>
      </c>
      <c r="U168" s="12"/>
      <c r="V168" s="12"/>
      <c r="W168" s="12"/>
      <c r="X168" s="12"/>
      <c r="Y168" s="12"/>
      <c r="Z168" s="12"/>
      <c r="AA168" s="12"/>
      <c r="AB168" s="12"/>
      <c r="AC168" s="12"/>
      <c r="AD168" s="12"/>
      <c r="AE168" s="12"/>
      <c r="AR168" s="199" t="s">
        <v>80</v>
      </c>
      <c r="AT168" s="200" t="s">
        <v>71</v>
      </c>
      <c r="AU168" s="200" t="s">
        <v>80</v>
      </c>
      <c r="AY168" s="199" t="s">
        <v>159</v>
      </c>
      <c r="BK168" s="201">
        <f>SUM(BK169:BK184)</f>
        <v>0</v>
      </c>
    </row>
    <row r="169" s="2" customFormat="1" ht="14.4" customHeight="1">
      <c r="A169" s="38"/>
      <c r="B169" s="39"/>
      <c r="C169" s="204" t="s">
        <v>406</v>
      </c>
      <c r="D169" s="204" t="s">
        <v>163</v>
      </c>
      <c r="E169" s="205" t="s">
        <v>954</v>
      </c>
      <c r="F169" s="206" t="s">
        <v>955</v>
      </c>
      <c r="G169" s="207" t="s">
        <v>859</v>
      </c>
      <c r="H169" s="208">
        <v>3.8999999999999999</v>
      </c>
      <c r="I169" s="209"/>
      <c r="J169" s="210">
        <f>ROUND(I169*H169,2)</f>
        <v>0</v>
      </c>
      <c r="K169" s="206" t="s">
        <v>167</v>
      </c>
      <c r="L169" s="44"/>
      <c r="M169" s="211" t="s">
        <v>19</v>
      </c>
      <c r="N169" s="212" t="s">
        <v>44</v>
      </c>
      <c r="O169" s="84"/>
      <c r="P169" s="213">
        <f>O169*H169</f>
        <v>0</v>
      </c>
      <c r="Q169" s="213">
        <v>2.2563399999999998</v>
      </c>
      <c r="R169" s="213">
        <f>Q169*H169</f>
        <v>8.7997259999999997</v>
      </c>
      <c r="S169" s="213">
        <v>0</v>
      </c>
      <c r="T169" s="214">
        <f>S169*H169</f>
        <v>0</v>
      </c>
      <c r="U169" s="38"/>
      <c r="V169" s="38"/>
      <c r="W169" s="38"/>
      <c r="X169" s="38"/>
      <c r="Y169" s="38"/>
      <c r="Z169" s="38"/>
      <c r="AA169" s="38"/>
      <c r="AB169" s="38"/>
      <c r="AC169" s="38"/>
      <c r="AD169" s="38"/>
      <c r="AE169" s="38"/>
      <c r="AR169" s="215" t="s">
        <v>168</v>
      </c>
      <c r="AT169" s="215" t="s">
        <v>163</v>
      </c>
      <c r="AU169" s="215" t="s">
        <v>169</v>
      </c>
      <c r="AY169" s="17" t="s">
        <v>159</v>
      </c>
      <c r="BE169" s="216">
        <f>IF(N169="základní",J169,0)</f>
        <v>0</v>
      </c>
      <c r="BF169" s="216">
        <f>IF(N169="snížená",J169,0)</f>
        <v>0</v>
      </c>
      <c r="BG169" s="216">
        <f>IF(N169="zákl. přenesená",J169,0)</f>
        <v>0</v>
      </c>
      <c r="BH169" s="216">
        <f>IF(N169="sníž. přenesená",J169,0)</f>
        <v>0</v>
      </c>
      <c r="BI169" s="216">
        <f>IF(N169="nulová",J169,0)</f>
        <v>0</v>
      </c>
      <c r="BJ169" s="17" t="s">
        <v>169</v>
      </c>
      <c r="BK169" s="216">
        <f>ROUND(I169*H169,2)</f>
        <v>0</v>
      </c>
      <c r="BL169" s="17" t="s">
        <v>168</v>
      </c>
      <c r="BM169" s="215" t="s">
        <v>956</v>
      </c>
    </row>
    <row r="170" s="2" customFormat="1">
      <c r="A170" s="38"/>
      <c r="B170" s="39"/>
      <c r="C170" s="40"/>
      <c r="D170" s="217" t="s">
        <v>171</v>
      </c>
      <c r="E170" s="40"/>
      <c r="F170" s="218" t="s">
        <v>957</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171</v>
      </c>
      <c r="AU170" s="17" t="s">
        <v>169</v>
      </c>
    </row>
    <row r="171" s="14" customFormat="1">
      <c r="A171" s="14"/>
      <c r="B171" s="232"/>
      <c r="C171" s="233"/>
      <c r="D171" s="217" t="s">
        <v>173</v>
      </c>
      <c r="E171" s="234" t="s">
        <v>19</v>
      </c>
      <c r="F171" s="235" t="s">
        <v>958</v>
      </c>
      <c r="G171" s="233"/>
      <c r="H171" s="236">
        <v>3.8999999999999999</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173</v>
      </c>
      <c r="AU171" s="242" t="s">
        <v>169</v>
      </c>
      <c r="AV171" s="14" t="s">
        <v>169</v>
      </c>
      <c r="AW171" s="14" t="s">
        <v>33</v>
      </c>
      <c r="AX171" s="14" t="s">
        <v>80</v>
      </c>
      <c r="AY171" s="242" t="s">
        <v>159</v>
      </c>
    </row>
    <row r="172" s="2" customFormat="1" ht="62.7" customHeight="1">
      <c r="A172" s="38"/>
      <c r="B172" s="39"/>
      <c r="C172" s="204" t="s">
        <v>264</v>
      </c>
      <c r="D172" s="204" t="s">
        <v>163</v>
      </c>
      <c r="E172" s="205" t="s">
        <v>959</v>
      </c>
      <c r="F172" s="206" t="s">
        <v>960</v>
      </c>
      <c r="G172" s="207" t="s">
        <v>278</v>
      </c>
      <c r="H172" s="208">
        <v>39</v>
      </c>
      <c r="I172" s="209"/>
      <c r="J172" s="210">
        <f>ROUND(I172*H172,2)</f>
        <v>0</v>
      </c>
      <c r="K172" s="206" t="s">
        <v>167</v>
      </c>
      <c r="L172" s="44"/>
      <c r="M172" s="211" t="s">
        <v>19</v>
      </c>
      <c r="N172" s="212" t="s">
        <v>44</v>
      </c>
      <c r="O172" s="84"/>
      <c r="P172" s="213">
        <f>O172*H172</f>
        <v>0</v>
      </c>
      <c r="Q172" s="213">
        <v>0.28714000000000001</v>
      </c>
      <c r="R172" s="213">
        <f>Q172*H172</f>
        <v>11.198460000000001</v>
      </c>
      <c r="S172" s="213">
        <v>0</v>
      </c>
      <c r="T172" s="214">
        <f>S172*H172</f>
        <v>0</v>
      </c>
      <c r="U172" s="38"/>
      <c r="V172" s="38"/>
      <c r="W172" s="38"/>
      <c r="X172" s="38"/>
      <c r="Y172" s="38"/>
      <c r="Z172" s="38"/>
      <c r="AA172" s="38"/>
      <c r="AB172" s="38"/>
      <c r="AC172" s="38"/>
      <c r="AD172" s="38"/>
      <c r="AE172" s="38"/>
      <c r="AR172" s="215" t="s">
        <v>168</v>
      </c>
      <c r="AT172" s="215" t="s">
        <v>163</v>
      </c>
      <c r="AU172" s="215" t="s">
        <v>169</v>
      </c>
      <c r="AY172" s="17" t="s">
        <v>159</v>
      </c>
      <c r="BE172" s="216">
        <f>IF(N172="základní",J172,0)</f>
        <v>0</v>
      </c>
      <c r="BF172" s="216">
        <f>IF(N172="snížená",J172,0)</f>
        <v>0</v>
      </c>
      <c r="BG172" s="216">
        <f>IF(N172="zákl. přenesená",J172,0)</f>
        <v>0</v>
      </c>
      <c r="BH172" s="216">
        <f>IF(N172="sníž. přenesená",J172,0)</f>
        <v>0</v>
      </c>
      <c r="BI172" s="216">
        <f>IF(N172="nulová",J172,0)</f>
        <v>0</v>
      </c>
      <c r="BJ172" s="17" t="s">
        <v>169</v>
      </c>
      <c r="BK172" s="216">
        <f>ROUND(I172*H172,2)</f>
        <v>0</v>
      </c>
      <c r="BL172" s="17" t="s">
        <v>168</v>
      </c>
      <c r="BM172" s="215" t="s">
        <v>961</v>
      </c>
    </row>
    <row r="173" s="2" customFormat="1">
      <c r="A173" s="38"/>
      <c r="B173" s="39"/>
      <c r="C173" s="40"/>
      <c r="D173" s="217" t="s">
        <v>171</v>
      </c>
      <c r="E173" s="40"/>
      <c r="F173" s="218" t="s">
        <v>962</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171</v>
      </c>
      <c r="AU173" s="17" t="s">
        <v>169</v>
      </c>
    </row>
    <row r="174" s="2" customFormat="1" ht="37.8" customHeight="1">
      <c r="A174" s="38"/>
      <c r="B174" s="39"/>
      <c r="C174" s="204" t="s">
        <v>442</v>
      </c>
      <c r="D174" s="204" t="s">
        <v>163</v>
      </c>
      <c r="E174" s="205" t="s">
        <v>963</v>
      </c>
      <c r="F174" s="206" t="s">
        <v>964</v>
      </c>
      <c r="G174" s="207" t="s">
        <v>731</v>
      </c>
      <c r="H174" s="208">
        <v>2</v>
      </c>
      <c r="I174" s="209"/>
      <c r="J174" s="210">
        <f>ROUND(I174*H174,2)</f>
        <v>0</v>
      </c>
      <c r="K174" s="206" t="s">
        <v>167</v>
      </c>
      <c r="L174" s="44"/>
      <c r="M174" s="211" t="s">
        <v>19</v>
      </c>
      <c r="N174" s="212" t="s">
        <v>44</v>
      </c>
      <c r="O174" s="84"/>
      <c r="P174" s="213">
        <f>O174*H174</f>
        <v>0</v>
      </c>
      <c r="Q174" s="213">
        <v>0.058029999999999998</v>
      </c>
      <c r="R174" s="213">
        <f>Q174*H174</f>
        <v>0.11606</v>
      </c>
      <c r="S174" s="213">
        <v>0</v>
      </c>
      <c r="T174" s="214">
        <f>S174*H174</f>
        <v>0</v>
      </c>
      <c r="U174" s="38"/>
      <c r="V174" s="38"/>
      <c r="W174" s="38"/>
      <c r="X174" s="38"/>
      <c r="Y174" s="38"/>
      <c r="Z174" s="38"/>
      <c r="AA174" s="38"/>
      <c r="AB174" s="38"/>
      <c r="AC174" s="38"/>
      <c r="AD174" s="38"/>
      <c r="AE174" s="38"/>
      <c r="AR174" s="215" t="s">
        <v>168</v>
      </c>
      <c r="AT174" s="215" t="s">
        <v>163</v>
      </c>
      <c r="AU174" s="215" t="s">
        <v>169</v>
      </c>
      <c r="AY174" s="17" t="s">
        <v>159</v>
      </c>
      <c r="BE174" s="216">
        <f>IF(N174="základní",J174,0)</f>
        <v>0</v>
      </c>
      <c r="BF174" s="216">
        <f>IF(N174="snížená",J174,0)</f>
        <v>0</v>
      </c>
      <c r="BG174" s="216">
        <f>IF(N174="zákl. přenesená",J174,0)</f>
        <v>0</v>
      </c>
      <c r="BH174" s="216">
        <f>IF(N174="sníž. přenesená",J174,0)</f>
        <v>0</v>
      </c>
      <c r="BI174" s="216">
        <f>IF(N174="nulová",J174,0)</f>
        <v>0</v>
      </c>
      <c r="BJ174" s="17" t="s">
        <v>169</v>
      </c>
      <c r="BK174" s="216">
        <f>ROUND(I174*H174,2)</f>
        <v>0</v>
      </c>
      <c r="BL174" s="17" t="s">
        <v>168</v>
      </c>
      <c r="BM174" s="215" t="s">
        <v>965</v>
      </c>
    </row>
    <row r="175" s="2" customFormat="1">
      <c r="A175" s="38"/>
      <c r="B175" s="39"/>
      <c r="C175" s="40"/>
      <c r="D175" s="217" t="s">
        <v>171</v>
      </c>
      <c r="E175" s="40"/>
      <c r="F175" s="218" t="s">
        <v>966</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171</v>
      </c>
      <c r="AU175" s="17" t="s">
        <v>169</v>
      </c>
    </row>
    <row r="176" s="2" customFormat="1" ht="37.8" customHeight="1">
      <c r="A176" s="38"/>
      <c r="B176" s="39"/>
      <c r="C176" s="204" t="s">
        <v>449</v>
      </c>
      <c r="D176" s="204" t="s">
        <v>163</v>
      </c>
      <c r="E176" s="205" t="s">
        <v>967</v>
      </c>
      <c r="F176" s="206" t="s">
        <v>968</v>
      </c>
      <c r="G176" s="207" t="s">
        <v>731</v>
      </c>
      <c r="H176" s="208">
        <v>2</v>
      </c>
      <c r="I176" s="209"/>
      <c r="J176" s="210">
        <f>ROUND(I176*H176,2)</f>
        <v>0</v>
      </c>
      <c r="K176" s="206" t="s">
        <v>167</v>
      </c>
      <c r="L176" s="44"/>
      <c r="M176" s="211" t="s">
        <v>19</v>
      </c>
      <c r="N176" s="212" t="s">
        <v>44</v>
      </c>
      <c r="O176" s="84"/>
      <c r="P176" s="213">
        <f>O176*H176</f>
        <v>0</v>
      </c>
      <c r="Q176" s="213">
        <v>0.018180000000000002</v>
      </c>
      <c r="R176" s="213">
        <f>Q176*H176</f>
        <v>0.036360000000000003</v>
      </c>
      <c r="S176" s="213">
        <v>0</v>
      </c>
      <c r="T176" s="214">
        <f>S176*H176</f>
        <v>0</v>
      </c>
      <c r="U176" s="38"/>
      <c r="V176" s="38"/>
      <c r="W176" s="38"/>
      <c r="X176" s="38"/>
      <c r="Y176" s="38"/>
      <c r="Z176" s="38"/>
      <c r="AA176" s="38"/>
      <c r="AB176" s="38"/>
      <c r="AC176" s="38"/>
      <c r="AD176" s="38"/>
      <c r="AE176" s="38"/>
      <c r="AR176" s="215" t="s">
        <v>168</v>
      </c>
      <c r="AT176" s="215" t="s">
        <v>163</v>
      </c>
      <c r="AU176" s="215" t="s">
        <v>169</v>
      </c>
      <c r="AY176" s="17" t="s">
        <v>159</v>
      </c>
      <c r="BE176" s="216">
        <f>IF(N176="základní",J176,0)</f>
        <v>0</v>
      </c>
      <c r="BF176" s="216">
        <f>IF(N176="snížená",J176,0)</f>
        <v>0</v>
      </c>
      <c r="BG176" s="216">
        <f>IF(N176="zákl. přenesená",J176,0)</f>
        <v>0</v>
      </c>
      <c r="BH176" s="216">
        <f>IF(N176="sníž. přenesená",J176,0)</f>
        <v>0</v>
      </c>
      <c r="BI176" s="216">
        <f>IF(N176="nulová",J176,0)</f>
        <v>0</v>
      </c>
      <c r="BJ176" s="17" t="s">
        <v>169</v>
      </c>
      <c r="BK176" s="216">
        <f>ROUND(I176*H176,2)</f>
        <v>0</v>
      </c>
      <c r="BL176" s="17" t="s">
        <v>168</v>
      </c>
      <c r="BM176" s="215" t="s">
        <v>969</v>
      </c>
    </row>
    <row r="177" s="2" customFormat="1">
      <c r="A177" s="38"/>
      <c r="B177" s="39"/>
      <c r="C177" s="40"/>
      <c r="D177" s="217" t="s">
        <v>171</v>
      </c>
      <c r="E177" s="40"/>
      <c r="F177" s="218" t="s">
        <v>966</v>
      </c>
      <c r="G177" s="40"/>
      <c r="H177" s="40"/>
      <c r="I177" s="219"/>
      <c r="J177" s="40"/>
      <c r="K177" s="40"/>
      <c r="L177" s="44"/>
      <c r="M177" s="220"/>
      <c r="N177" s="221"/>
      <c r="O177" s="84"/>
      <c r="P177" s="84"/>
      <c r="Q177" s="84"/>
      <c r="R177" s="84"/>
      <c r="S177" s="84"/>
      <c r="T177" s="85"/>
      <c r="U177" s="38"/>
      <c r="V177" s="38"/>
      <c r="W177" s="38"/>
      <c r="X177" s="38"/>
      <c r="Y177" s="38"/>
      <c r="Z177" s="38"/>
      <c r="AA177" s="38"/>
      <c r="AB177" s="38"/>
      <c r="AC177" s="38"/>
      <c r="AD177" s="38"/>
      <c r="AE177" s="38"/>
      <c r="AT177" s="17" t="s">
        <v>171</v>
      </c>
      <c r="AU177" s="17" t="s">
        <v>169</v>
      </c>
    </row>
    <row r="178" s="2" customFormat="1" ht="37.8" customHeight="1">
      <c r="A178" s="38"/>
      <c r="B178" s="39"/>
      <c r="C178" s="204" t="s">
        <v>438</v>
      </c>
      <c r="D178" s="204" t="s">
        <v>163</v>
      </c>
      <c r="E178" s="205" t="s">
        <v>970</v>
      </c>
      <c r="F178" s="206" t="s">
        <v>971</v>
      </c>
      <c r="G178" s="207" t="s">
        <v>731</v>
      </c>
      <c r="H178" s="208">
        <v>2</v>
      </c>
      <c r="I178" s="209"/>
      <c r="J178" s="210">
        <f>ROUND(I178*H178,2)</f>
        <v>0</v>
      </c>
      <c r="K178" s="206" t="s">
        <v>167</v>
      </c>
      <c r="L178" s="44"/>
      <c r="M178" s="211" t="s">
        <v>19</v>
      </c>
      <c r="N178" s="212" t="s">
        <v>44</v>
      </c>
      <c r="O178" s="84"/>
      <c r="P178" s="213">
        <f>O178*H178</f>
        <v>0</v>
      </c>
      <c r="Q178" s="213">
        <v>0.0020300000000000001</v>
      </c>
      <c r="R178" s="213">
        <f>Q178*H178</f>
        <v>0.0040600000000000002</v>
      </c>
      <c r="S178" s="213">
        <v>0</v>
      </c>
      <c r="T178" s="214">
        <f>S178*H178</f>
        <v>0</v>
      </c>
      <c r="U178" s="38"/>
      <c r="V178" s="38"/>
      <c r="W178" s="38"/>
      <c r="X178" s="38"/>
      <c r="Y178" s="38"/>
      <c r="Z178" s="38"/>
      <c r="AA178" s="38"/>
      <c r="AB178" s="38"/>
      <c r="AC178" s="38"/>
      <c r="AD178" s="38"/>
      <c r="AE178" s="38"/>
      <c r="AR178" s="215" t="s">
        <v>168</v>
      </c>
      <c r="AT178" s="215" t="s">
        <v>163</v>
      </c>
      <c r="AU178" s="215" t="s">
        <v>169</v>
      </c>
      <c r="AY178" s="17" t="s">
        <v>159</v>
      </c>
      <c r="BE178" s="216">
        <f>IF(N178="základní",J178,0)</f>
        <v>0</v>
      </c>
      <c r="BF178" s="216">
        <f>IF(N178="snížená",J178,0)</f>
        <v>0</v>
      </c>
      <c r="BG178" s="216">
        <f>IF(N178="zákl. přenesená",J178,0)</f>
        <v>0</v>
      </c>
      <c r="BH178" s="216">
        <f>IF(N178="sníž. přenesená",J178,0)</f>
        <v>0</v>
      </c>
      <c r="BI178" s="216">
        <f>IF(N178="nulová",J178,0)</f>
        <v>0</v>
      </c>
      <c r="BJ178" s="17" t="s">
        <v>169</v>
      </c>
      <c r="BK178" s="216">
        <f>ROUND(I178*H178,2)</f>
        <v>0</v>
      </c>
      <c r="BL178" s="17" t="s">
        <v>168</v>
      </c>
      <c r="BM178" s="215" t="s">
        <v>972</v>
      </c>
    </row>
    <row r="179" s="2" customFormat="1">
      <c r="A179" s="38"/>
      <c r="B179" s="39"/>
      <c r="C179" s="40"/>
      <c r="D179" s="217" t="s">
        <v>171</v>
      </c>
      <c r="E179" s="40"/>
      <c r="F179" s="218" t="s">
        <v>966</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171</v>
      </c>
      <c r="AU179" s="17" t="s">
        <v>169</v>
      </c>
    </row>
    <row r="180" s="2" customFormat="1" ht="49.05" customHeight="1">
      <c r="A180" s="38"/>
      <c r="B180" s="39"/>
      <c r="C180" s="204" t="s">
        <v>424</v>
      </c>
      <c r="D180" s="204" t="s">
        <v>163</v>
      </c>
      <c r="E180" s="205" t="s">
        <v>973</v>
      </c>
      <c r="F180" s="206" t="s">
        <v>974</v>
      </c>
      <c r="G180" s="207" t="s">
        <v>278</v>
      </c>
      <c r="H180" s="208">
        <v>39</v>
      </c>
      <c r="I180" s="209"/>
      <c r="J180" s="210">
        <f>ROUND(I180*H180,2)</f>
        <v>0</v>
      </c>
      <c r="K180" s="206" t="s">
        <v>167</v>
      </c>
      <c r="L180" s="44"/>
      <c r="M180" s="211" t="s">
        <v>19</v>
      </c>
      <c r="N180" s="212" t="s">
        <v>44</v>
      </c>
      <c r="O180" s="84"/>
      <c r="P180" s="213">
        <f>O180*H180</f>
        <v>0</v>
      </c>
      <c r="Q180" s="213">
        <v>2.0000000000000002E-05</v>
      </c>
      <c r="R180" s="213">
        <f>Q180*H180</f>
        <v>0.00078000000000000009</v>
      </c>
      <c r="S180" s="213">
        <v>0</v>
      </c>
      <c r="T180" s="214">
        <f>S180*H180</f>
        <v>0</v>
      </c>
      <c r="U180" s="38"/>
      <c r="V180" s="38"/>
      <c r="W180" s="38"/>
      <c r="X180" s="38"/>
      <c r="Y180" s="38"/>
      <c r="Z180" s="38"/>
      <c r="AA180" s="38"/>
      <c r="AB180" s="38"/>
      <c r="AC180" s="38"/>
      <c r="AD180" s="38"/>
      <c r="AE180" s="38"/>
      <c r="AR180" s="215" t="s">
        <v>168</v>
      </c>
      <c r="AT180" s="215" t="s">
        <v>163</v>
      </c>
      <c r="AU180" s="215" t="s">
        <v>169</v>
      </c>
      <c r="AY180" s="17" t="s">
        <v>159</v>
      </c>
      <c r="BE180" s="216">
        <f>IF(N180="základní",J180,0)</f>
        <v>0</v>
      </c>
      <c r="BF180" s="216">
        <f>IF(N180="snížená",J180,0)</f>
        <v>0</v>
      </c>
      <c r="BG180" s="216">
        <f>IF(N180="zákl. přenesená",J180,0)</f>
        <v>0</v>
      </c>
      <c r="BH180" s="216">
        <f>IF(N180="sníž. přenesená",J180,0)</f>
        <v>0</v>
      </c>
      <c r="BI180" s="216">
        <f>IF(N180="nulová",J180,0)</f>
        <v>0</v>
      </c>
      <c r="BJ180" s="17" t="s">
        <v>169</v>
      </c>
      <c r="BK180" s="216">
        <f>ROUND(I180*H180,2)</f>
        <v>0</v>
      </c>
      <c r="BL180" s="17" t="s">
        <v>168</v>
      </c>
      <c r="BM180" s="215" t="s">
        <v>975</v>
      </c>
    </row>
    <row r="181" s="2" customFormat="1">
      <c r="A181" s="38"/>
      <c r="B181" s="39"/>
      <c r="C181" s="40"/>
      <c r="D181" s="217" t="s">
        <v>171</v>
      </c>
      <c r="E181" s="40"/>
      <c r="F181" s="218" t="s">
        <v>976</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171</v>
      </c>
      <c r="AU181" s="17" t="s">
        <v>169</v>
      </c>
    </row>
    <row r="182" s="2" customFormat="1" ht="24.15" customHeight="1">
      <c r="A182" s="38"/>
      <c r="B182" s="39"/>
      <c r="C182" s="254" t="s">
        <v>434</v>
      </c>
      <c r="D182" s="254" t="s">
        <v>206</v>
      </c>
      <c r="E182" s="255" t="s">
        <v>977</v>
      </c>
      <c r="F182" s="256" t="s">
        <v>978</v>
      </c>
      <c r="G182" s="257" t="s">
        <v>166</v>
      </c>
      <c r="H182" s="258">
        <v>84.239999999999995</v>
      </c>
      <c r="I182" s="259"/>
      <c r="J182" s="260">
        <f>ROUND(I182*H182,2)</f>
        <v>0</v>
      </c>
      <c r="K182" s="256" t="s">
        <v>167</v>
      </c>
      <c r="L182" s="261"/>
      <c r="M182" s="262" t="s">
        <v>19</v>
      </c>
      <c r="N182" s="263" t="s">
        <v>44</v>
      </c>
      <c r="O182" s="84"/>
      <c r="P182" s="213">
        <f>O182*H182</f>
        <v>0</v>
      </c>
      <c r="Q182" s="213">
        <v>0.00029999999999999997</v>
      </c>
      <c r="R182" s="213">
        <f>Q182*H182</f>
        <v>0.025271999999999996</v>
      </c>
      <c r="S182" s="213">
        <v>0</v>
      </c>
      <c r="T182" s="214">
        <f>S182*H182</f>
        <v>0</v>
      </c>
      <c r="U182" s="38"/>
      <c r="V182" s="38"/>
      <c r="W182" s="38"/>
      <c r="X182" s="38"/>
      <c r="Y182" s="38"/>
      <c r="Z182" s="38"/>
      <c r="AA182" s="38"/>
      <c r="AB182" s="38"/>
      <c r="AC182" s="38"/>
      <c r="AD182" s="38"/>
      <c r="AE182" s="38"/>
      <c r="AR182" s="215" t="s">
        <v>205</v>
      </c>
      <c r="AT182" s="215" t="s">
        <v>206</v>
      </c>
      <c r="AU182" s="215" t="s">
        <v>169</v>
      </c>
      <c r="AY182" s="17" t="s">
        <v>159</v>
      </c>
      <c r="BE182" s="216">
        <f>IF(N182="základní",J182,0)</f>
        <v>0</v>
      </c>
      <c r="BF182" s="216">
        <f>IF(N182="snížená",J182,0)</f>
        <v>0</v>
      </c>
      <c r="BG182" s="216">
        <f>IF(N182="zákl. přenesená",J182,0)</f>
        <v>0</v>
      </c>
      <c r="BH182" s="216">
        <f>IF(N182="sníž. přenesená",J182,0)</f>
        <v>0</v>
      </c>
      <c r="BI182" s="216">
        <f>IF(N182="nulová",J182,0)</f>
        <v>0</v>
      </c>
      <c r="BJ182" s="17" t="s">
        <v>169</v>
      </c>
      <c r="BK182" s="216">
        <f>ROUND(I182*H182,2)</f>
        <v>0</v>
      </c>
      <c r="BL182" s="17" t="s">
        <v>168</v>
      </c>
      <c r="BM182" s="215" t="s">
        <v>979</v>
      </c>
    </row>
    <row r="183" s="14" customFormat="1">
      <c r="A183" s="14"/>
      <c r="B183" s="232"/>
      <c r="C183" s="233"/>
      <c r="D183" s="217" t="s">
        <v>173</v>
      </c>
      <c r="E183" s="234" t="s">
        <v>19</v>
      </c>
      <c r="F183" s="235" t="s">
        <v>867</v>
      </c>
      <c r="G183" s="233"/>
      <c r="H183" s="236">
        <v>70.200000000000003</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80</v>
      </c>
      <c r="AY183" s="242" t="s">
        <v>159</v>
      </c>
    </row>
    <row r="184" s="14" customFormat="1">
      <c r="A184" s="14"/>
      <c r="B184" s="232"/>
      <c r="C184" s="233"/>
      <c r="D184" s="217" t="s">
        <v>173</v>
      </c>
      <c r="E184" s="233"/>
      <c r="F184" s="235" t="s">
        <v>980</v>
      </c>
      <c r="G184" s="233"/>
      <c r="H184" s="236">
        <v>84.239999999999995</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173</v>
      </c>
      <c r="AU184" s="242" t="s">
        <v>169</v>
      </c>
      <c r="AV184" s="14" t="s">
        <v>169</v>
      </c>
      <c r="AW184" s="14" t="s">
        <v>4</v>
      </c>
      <c r="AX184" s="14" t="s">
        <v>80</v>
      </c>
      <c r="AY184" s="242" t="s">
        <v>159</v>
      </c>
    </row>
    <row r="185" s="12" customFormat="1" ht="22.8" customHeight="1">
      <c r="A185" s="12"/>
      <c r="B185" s="188"/>
      <c r="C185" s="189"/>
      <c r="D185" s="190" t="s">
        <v>71</v>
      </c>
      <c r="E185" s="202" t="s">
        <v>219</v>
      </c>
      <c r="F185" s="202" t="s">
        <v>483</v>
      </c>
      <c r="G185" s="189"/>
      <c r="H185" s="189"/>
      <c r="I185" s="192"/>
      <c r="J185" s="203">
        <f>BK185</f>
        <v>0</v>
      </c>
      <c r="K185" s="189"/>
      <c r="L185" s="194"/>
      <c r="M185" s="195"/>
      <c r="N185" s="196"/>
      <c r="O185" s="196"/>
      <c r="P185" s="197">
        <f>SUM(P186:P193)</f>
        <v>0</v>
      </c>
      <c r="Q185" s="196"/>
      <c r="R185" s="197">
        <f>SUM(R186:R193)</f>
        <v>0.0055200000000000006</v>
      </c>
      <c r="S185" s="196"/>
      <c r="T185" s="198">
        <f>SUM(T186:T193)</f>
        <v>5.8695999999999993</v>
      </c>
      <c r="U185" s="12"/>
      <c r="V185" s="12"/>
      <c r="W185" s="12"/>
      <c r="X185" s="12"/>
      <c r="Y185" s="12"/>
      <c r="Z185" s="12"/>
      <c r="AA185" s="12"/>
      <c r="AB185" s="12"/>
      <c r="AC185" s="12"/>
      <c r="AD185" s="12"/>
      <c r="AE185" s="12"/>
      <c r="AR185" s="199" t="s">
        <v>80</v>
      </c>
      <c r="AT185" s="200" t="s">
        <v>71</v>
      </c>
      <c r="AU185" s="200" t="s">
        <v>80</v>
      </c>
      <c r="AY185" s="199" t="s">
        <v>159</v>
      </c>
      <c r="BK185" s="201">
        <f>SUM(BK186:BK193)</f>
        <v>0</v>
      </c>
    </row>
    <row r="186" s="2" customFormat="1" ht="37.8" customHeight="1">
      <c r="A186" s="38"/>
      <c r="B186" s="39"/>
      <c r="C186" s="204" t="s">
        <v>327</v>
      </c>
      <c r="D186" s="204" t="s">
        <v>163</v>
      </c>
      <c r="E186" s="205" t="s">
        <v>485</v>
      </c>
      <c r="F186" s="206" t="s">
        <v>486</v>
      </c>
      <c r="G186" s="207" t="s">
        <v>166</v>
      </c>
      <c r="H186" s="208">
        <v>138</v>
      </c>
      <c r="I186" s="209"/>
      <c r="J186" s="210">
        <f>ROUND(I186*H186,2)</f>
        <v>0</v>
      </c>
      <c r="K186" s="206" t="s">
        <v>167</v>
      </c>
      <c r="L186" s="44"/>
      <c r="M186" s="211" t="s">
        <v>19</v>
      </c>
      <c r="N186" s="212" t="s">
        <v>44</v>
      </c>
      <c r="O186" s="84"/>
      <c r="P186" s="213">
        <f>O186*H186</f>
        <v>0</v>
      </c>
      <c r="Q186" s="213">
        <v>4.0000000000000003E-05</v>
      </c>
      <c r="R186" s="213">
        <f>Q186*H186</f>
        <v>0.0055200000000000006</v>
      </c>
      <c r="S186" s="213">
        <v>0</v>
      </c>
      <c r="T186" s="214">
        <f>S186*H186</f>
        <v>0</v>
      </c>
      <c r="U186" s="38"/>
      <c r="V186" s="38"/>
      <c r="W186" s="38"/>
      <c r="X186" s="38"/>
      <c r="Y186" s="38"/>
      <c r="Z186" s="38"/>
      <c r="AA186" s="38"/>
      <c r="AB186" s="38"/>
      <c r="AC186" s="38"/>
      <c r="AD186" s="38"/>
      <c r="AE186" s="38"/>
      <c r="AR186" s="215" t="s">
        <v>168</v>
      </c>
      <c r="AT186" s="215" t="s">
        <v>163</v>
      </c>
      <c r="AU186" s="215" t="s">
        <v>169</v>
      </c>
      <c r="AY186" s="17" t="s">
        <v>159</v>
      </c>
      <c r="BE186" s="216">
        <f>IF(N186="základní",J186,0)</f>
        <v>0</v>
      </c>
      <c r="BF186" s="216">
        <f>IF(N186="snížená",J186,0)</f>
        <v>0</v>
      </c>
      <c r="BG186" s="216">
        <f>IF(N186="zákl. přenesená",J186,0)</f>
        <v>0</v>
      </c>
      <c r="BH186" s="216">
        <f>IF(N186="sníž. přenesená",J186,0)</f>
        <v>0</v>
      </c>
      <c r="BI186" s="216">
        <f>IF(N186="nulová",J186,0)</f>
        <v>0</v>
      </c>
      <c r="BJ186" s="17" t="s">
        <v>169</v>
      </c>
      <c r="BK186" s="216">
        <f>ROUND(I186*H186,2)</f>
        <v>0</v>
      </c>
      <c r="BL186" s="17" t="s">
        <v>168</v>
      </c>
      <c r="BM186" s="215" t="s">
        <v>981</v>
      </c>
    </row>
    <row r="187" s="2" customFormat="1">
      <c r="A187" s="38"/>
      <c r="B187" s="39"/>
      <c r="C187" s="40"/>
      <c r="D187" s="217" t="s">
        <v>171</v>
      </c>
      <c r="E187" s="40"/>
      <c r="F187" s="218" t="s">
        <v>488</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171</v>
      </c>
      <c r="AU187" s="17" t="s">
        <v>169</v>
      </c>
    </row>
    <row r="188" s="13" customFormat="1">
      <c r="A188" s="13"/>
      <c r="B188" s="222"/>
      <c r="C188" s="223"/>
      <c r="D188" s="217" t="s">
        <v>173</v>
      </c>
      <c r="E188" s="224" t="s">
        <v>19</v>
      </c>
      <c r="F188" s="225" t="s">
        <v>982</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173</v>
      </c>
      <c r="AU188" s="231" t="s">
        <v>169</v>
      </c>
      <c r="AV188" s="13" t="s">
        <v>80</v>
      </c>
      <c r="AW188" s="13" t="s">
        <v>33</v>
      </c>
      <c r="AX188" s="13" t="s">
        <v>72</v>
      </c>
      <c r="AY188" s="231" t="s">
        <v>159</v>
      </c>
    </row>
    <row r="189" s="14" customFormat="1">
      <c r="A189" s="14"/>
      <c r="B189" s="232"/>
      <c r="C189" s="233"/>
      <c r="D189" s="217" t="s">
        <v>173</v>
      </c>
      <c r="E189" s="234" t="s">
        <v>19</v>
      </c>
      <c r="F189" s="235" t="s">
        <v>825</v>
      </c>
      <c r="G189" s="233"/>
      <c r="H189" s="236">
        <v>138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173</v>
      </c>
      <c r="AU189" s="242" t="s">
        <v>169</v>
      </c>
      <c r="AV189" s="14" t="s">
        <v>169</v>
      </c>
      <c r="AW189" s="14" t="s">
        <v>33</v>
      </c>
      <c r="AX189" s="14" t="s">
        <v>80</v>
      </c>
      <c r="AY189" s="242" t="s">
        <v>159</v>
      </c>
    </row>
    <row r="190" s="2" customFormat="1" ht="37.8" customHeight="1">
      <c r="A190" s="38"/>
      <c r="B190" s="39"/>
      <c r="C190" s="204" t="s">
        <v>115</v>
      </c>
      <c r="D190" s="204" t="s">
        <v>163</v>
      </c>
      <c r="E190" s="205" t="s">
        <v>983</v>
      </c>
      <c r="F190" s="206" t="s">
        <v>984</v>
      </c>
      <c r="G190" s="207" t="s">
        <v>166</v>
      </c>
      <c r="H190" s="208">
        <v>127.59999999999999</v>
      </c>
      <c r="I190" s="209"/>
      <c r="J190" s="210">
        <f>ROUND(I190*H190,2)</f>
        <v>0</v>
      </c>
      <c r="K190" s="206" t="s">
        <v>167</v>
      </c>
      <c r="L190" s="44"/>
      <c r="M190" s="211" t="s">
        <v>19</v>
      </c>
      <c r="N190" s="212" t="s">
        <v>44</v>
      </c>
      <c r="O190" s="84"/>
      <c r="P190" s="213">
        <f>O190*H190</f>
        <v>0</v>
      </c>
      <c r="Q190" s="213">
        <v>0</v>
      </c>
      <c r="R190" s="213">
        <f>Q190*H190</f>
        <v>0</v>
      </c>
      <c r="S190" s="213">
        <v>0.045999999999999999</v>
      </c>
      <c r="T190" s="214">
        <f>S190*H190</f>
        <v>5.8695999999999993</v>
      </c>
      <c r="U190" s="38"/>
      <c r="V190" s="38"/>
      <c r="W190" s="38"/>
      <c r="X190" s="38"/>
      <c r="Y190" s="38"/>
      <c r="Z190" s="38"/>
      <c r="AA190" s="38"/>
      <c r="AB190" s="38"/>
      <c r="AC190" s="38"/>
      <c r="AD190" s="38"/>
      <c r="AE190" s="38"/>
      <c r="AR190" s="215" t="s">
        <v>168</v>
      </c>
      <c r="AT190" s="215" t="s">
        <v>163</v>
      </c>
      <c r="AU190" s="215" t="s">
        <v>169</v>
      </c>
      <c r="AY190" s="17" t="s">
        <v>159</v>
      </c>
      <c r="BE190" s="216">
        <f>IF(N190="základní",J190,0)</f>
        <v>0</v>
      </c>
      <c r="BF190" s="216">
        <f>IF(N190="snížená",J190,0)</f>
        <v>0</v>
      </c>
      <c r="BG190" s="216">
        <f>IF(N190="zákl. přenesená",J190,0)</f>
        <v>0</v>
      </c>
      <c r="BH190" s="216">
        <f>IF(N190="sníž. přenesená",J190,0)</f>
        <v>0</v>
      </c>
      <c r="BI190" s="216">
        <f>IF(N190="nulová",J190,0)</f>
        <v>0</v>
      </c>
      <c r="BJ190" s="17" t="s">
        <v>169</v>
      </c>
      <c r="BK190" s="216">
        <f>ROUND(I190*H190,2)</f>
        <v>0</v>
      </c>
      <c r="BL190" s="17" t="s">
        <v>168</v>
      </c>
      <c r="BM190" s="215" t="s">
        <v>985</v>
      </c>
    </row>
    <row r="191" s="2" customFormat="1">
      <c r="A191" s="38"/>
      <c r="B191" s="39"/>
      <c r="C191" s="40"/>
      <c r="D191" s="217" t="s">
        <v>171</v>
      </c>
      <c r="E191" s="40"/>
      <c r="F191" s="218" t="s">
        <v>986</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171</v>
      </c>
      <c r="AU191" s="17" t="s">
        <v>169</v>
      </c>
    </row>
    <row r="192" s="13" customFormat="1">
      <c r="A192" s="13"/>
      <c r="B192" s="222"/>
      <c r="C192" s="223"/>
      <c r="D192" s="217" t="s">
        <v>173</v>
      </c>
      <c r="E192" s="224" t="s">
        <v>19</v>
      </c>
      <c r="F192" s="225" t="s">
        <v>987</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173</v>
      </c>
      <c r="AU192" s="231" t="s">
        <v>169</v>
      </c>
      <c r="AV192" s="13" t="s">
        <v>80</v>
      </c>
      <c r="AW192" s="13" t="s">
        <v>33</v>
      </c>
      <c r="AX192" s="13" t="s">
        <v>72</v>
      </c>
      <c r="AY192" s="231" t="s">
        <v>159</v>
      </c>
    </row>
    <row r="193" s="14" customFormat="1">
      <c r="A193" s="14"/>
      <c r="B193" s="232"/>
      <c r="C193" s="233"/>
      <c r="D193" s="217" t="s">
        <v>173</v>
      </c>
      <c r="E193" s="234" t="s">
        <v>19</v>
      </c>
      <c r="F193" s="235" t="s">
        <v>988</v>
      </c>
      <c r="G193" s="233"/>
      <c r="H193" s="236">
        <v>127.59999999999999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173</v>
      </c>
      <c r="AU193" s="242" t="s">
        <v>169</v>
      </c>
      <c r="AV193" s="14" t="s">
        <v>169</v>
      </c>
      <c r="AW193" s="14" t="s">
        <v>33</v>
      </c>
      <c r="AX193" s="14" t="s">
        <v>80</v>
      </c>
      <c r="AY193" s="242" t="s">
        <v>159</v>
      </c>
    </row>
    <row r="194" s="12" customFormat="1" ht="22.8" customHeight="1">
      <c r="A194" s="12"/>
      <c r="B194" s="188"/>
      <c r="C194" s="189"/>
      <c r="D194" s="190" t="s">
        <v>71</v>
      </c>
      <c r="E194" s="202" t="s">
        <v>513</v>
      </c>
      <c r="F194" s="202" t="s">
        <v>514</v>
      </c>
      <c r="G194" s="189"/>
      <c r="H194" s="189"/>
      <c r="I194" s="192"/>
      <c r="J194" s="203">
        <f>BK194</f>
        <v>0</v>
      </c>
      <c r="K194" s="189"/>
      <c r="L194" s="194"/>
      <c r="M194" s="195"/>
      <c r="N194" s="196"/>
      <c r="O194" s="196"/>
      <c r="P194" s="197">
        <f>SUM(P195:P203)</f>
        <v>0</v>
      </c>
      <c r="Q194" s="196"/>
      <c r="R194" s="197">
        <f>SUM(R195:R203)</f>
        <v>0</v>
      </c>
      <c r="S194" s="196"/>
      <c r="T194" s="198">
        <f>SUM(T195:T203)</f>
        <v>0</v>
      </c>
      <c r="U194" s="12"/>
      <c r="V194" s="12"/>
      <c r="W194" s="12"/>
      <c r="X194" s="12"/>
      <c r="Y194" s="12"/>
      <c r="Z194" s="12"/>
      <c r="AA194" s="12"/>
      <c r="AB194" s="12"/>
      <c r="AC194" s="12"/>
      <c r="AD194" s="12"/>
      <c r="AE194" s="12"/>
      <c r="AR194" s="199" t="s">
        <v>80</v>
      </c>
      <c r="AT194" s="200" t="s">
        <v>71</v>
      </c>
      <c r="AU194" s="200" t="s">
        <v>80</v>
      </c>
      <c r="AY194" s="199" t="s">
        <v>159</v>
      </c>
      <c r="BK194" s="201">
        <f>SUM(BK195:BK203)</f>
        <v>0</v>
      </c>
    </row>
    <row r="195" s="2" customFormat="1" ht="37.8" customHeight="1">
      <c r="A195" s="38"/>
      <c r="B195" s="39"/>
      <c r="C195" s="204" t="s">
        <v>340</v>
      </c>
      <c r="D195" s="204" t="s">
        <v>163</v>
      </c>
      <c r="E195" s="205" t="s">
        <v>989</v>
      </c>
      <c r="F195" s="206" t="s">
        <v>990</v>
      </c>
      <c r="G195" s="207" t="s">
        <v>518</v>
      </c>
      <c r="H195" s="208">
        <v>11.227</v>
      </c>
      <c r="I195" s="209"/>
      <c r="J195" s="210">
        <f>ROUND(I195*H195,2)</f>
        <v>0</v>
      </c>
      <c r="K195" s="206" t="s">
        <v>167</v>
      </c>
      <c r="L195" s="44"/>
      <c r="M195" s="211" t="s">
        <v>19</v>
      </c>
      <c r="N195" s="212" t="s">
        <v>44</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168</v>
      </c>
      <c r="AT195" s="215" t="s">
        <v>163</v>
      </c>
      <c r="AU195" s="215" t="s">
        <v>169</v>
      </c>
      <c r="AY195" s="17" t="s">
        <v>159</v>
      </c>
      <c r="BE195" s="216">
        <f>IF(N195="základní",J195,0)</f>
        <v>0</v>
      </c>
      <c r="BF195" s="216">
        <f>IF(N195="snížená",J195,0)</f>
        <v>0</v>
      </c>
      <c r="BG195" s="216">
        <f>IF(N195="zákl. přenesená",J195,0)</f>
        <v>0</v>
      </c>
      <c r="BH195" s="216">
        <f>IF(N195="sníž. přenesená",J195,0)</f>
        <v>0</v>
      </c>
      <c r="BI195" s="216">
        <f>IF(N195="nulová",J195,0)</f>
        <v>0</v>
      </c>
      <c r="BJ195" s="17" t="s">
        <v>169</v>
      </c>
      <c r="BK195" s="216">
        <f>ROUND(I195*H195,2)</f>
        <v>0</v>
      </c>
      <c r="BL195" s="17" t="s">
        <v>168</v>
      </c>
      <c r="BM195" s="215" t="s">
        <v>991</v>
      </c>
    </row>
    <row r="196" s="2" customFormat="1">
      <c r="A196" s="38"/>
      <c r="B196" s="39"/>
      <c r="C196" s="40"/>
      <c r="D196" s="217" t="s">
        <v>171</v>
      </c>
      <c r="E196" s="40"/>
      <c r="F196" s="218" t="s">
        <v>520</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171</v>
      </c>
      <c r="AU196" s="17" t="s">
        <v>169</v>
      </c>
    </row>
    <row r="197" s="2" customFormat="1" ht="24.15" customHeight="1">
      <c r="A197" s="38"/>
      <c r="B197" s="39"/>
      <c r="C197" s="204" t="s">
        <v>345</v>
      </c>
      <c r="D197" s="204" t="s">
        <v>163</v>
      </c>
      <c r="E197" s="205" t="s">
        <v>522</v>
      </c>
      <c r="F197" s="206" t="s">
        <v>523</v>
      </c>
      <c r="G197" s="207" t="s">
        <v>518</v>
      </c>
      <c r="H197" s="208">
        <v>11.227</v>
      </c>
      <c r="I197" s="209"/>
      <c r="J197" s="210">
        <f>ROUND(I197*H197,2)</f>
        <v>0</v>
      </c>
      <c r="K197" s="206" t="s">
        <v>167</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168</v>
      </c>
      <c r="AT197" s="215" t="s">
        <v>163</v>
      </c>
      <c r="AU197" s="215" t="s">
        <v>169</v>
      </c>
      <c r="AY197" s="17" t="s">
        <v>159</v>
      </c>
      <c r="BE197" s="216">
        <f>IF(N197="základní",J197,0)</f>
        <v>0</v>
      </c>
      <c r="BF197" s="216">
        <f>IF(N197="snížená",J197,0)</f>
        <v>0</v>
      </c>
      <c r="BG197" s="216">
        <f>IF(N197="zákl. přenesená",J197,0)</f>
        <v>0</v>
      </c>
      <c r="BH197" s="216">
        <f>IF(N197="sníž. přenesená",J197,0)</f>
        <v>0</v>
      </c>
      <c r="BI197" s="216">
        <f>IF(N197="nulová",J197,0)</f>
        <v>0</v>
      </c>
      <c r="BJ197" s="17" t="s">
        <v>169</v>
      </c>
      <c r="BK197" s="216">
        <f>ROUND(I197*H197,2)</f>
        <v>0</v>
      </c>
      <c r="BL197" s="17" t="s">
        <v>168</v>
      </c>
      <c r="BM197" s="215" t="s">
        <v>992</v>
      </c>
    </row>
    <row r="198" s="2" customFormat="1">
      <c r="A198" s="38"/>
      <c r="B198" s="39"/>
      <c r="C198" s="40"/>
      <c r="D198" s="217" t="s">
        <v>171</v>
      </c>
      <c r="E198" s="40"/>
      <c r="F198" s="218" t="s">
        <v>525</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171</v>
      </c>
      <c r="AU198" s="17" t="s">
        <v>169</v>
      </c>
    </row>
    <row r="199" s="2" customFormat="1" ht="37.8" customHeight="1">
      <c r="A199" s="38"/>
      <c r="B199" s="39"/>
      <c r="C199" s="204" t="s">
        <v>356</v>
      </c>
      <c r="D199" s="204" t="s">
        <v>163</v>
      </c>
      <c r="E199" s="205" t="s">
        <v>527</v>
      </c>
      <c r="F199" s="206" t="s">
        <v>528</v>
      </c>
      <c r="G199" s="207" t="s">
        <v>518</v>
      </c>
      <c r="H199" s="208">
        <v>157.178</v>
      </c>
      <c r="I199" s="209"/>
      <c r="J199" s="210">
        <f>ROUND(I199*H199,2)</f>
        <v>0</v>
      </c>
      <c r="K199" s="206" t="s">
        <v>167</v>
      </c>
      <c r="L199" s="44"/>
      <c r="M199" s="211" t="s">
        <v>19</v>
      </c>
      <c r="N199" s="212" t="s">
        <v>44</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168</v>
      </c>
      <c r="AT199" s="215" t="s">
        <v>163</v>
      </c>
      <c r="AU199" s="215" t="s">
        <v>169</v>
      </c>
      <c r="AY199" s="17" t="s">
        <v>159</v>
      </c>
      <c r="BE199" s="216">
        <f>IF(N199="základní",J199,0)</f>
        <v>0</v>
      </c>
      <c r="BF199" s="216">
        <f>IF(N199="snížená",J199,0)</f>
        <v>0</v>
      </c>
      <c r="BG199" s="216">
        <f>IF(N199="zákl. přenesená",J199,0)</f>
        <v>0</v>
      </c>
      <c r="BH199" s="216">
        <f>IF(N199="sníž. přenesená",J199,0)</f>
        <v>0</v>
      </c>
      <c r="BI199" s="216">
        <f>IF(N199="nulová",J199,0)</f>
        <v>0</v>
      </c>
      <c r="BJ199" s="17" t="s">
        <v>169</v>
      </c>
      <c r="BK199" s="216">
        <f>ROUND(I199*H199,2)</f>
        <v>0</v>
      </c>
      <c r="BL199" s="17" t="s">
        <v>168</v>
      </c>
      <c r="BM199" s="215" t="s">
        <v>993</v>
      </c>
    </row>
    <row r="200" s="2" customFormat="1">
      <c r="A200" s="38"/>
      <c r="B200" s="39"/>
      <c r="C200" s="40"/>
      <c r="D200" s="217" t="s">
        <v>171</v>
      </c>
      <c r="E200" s="40"/>
      <c r="F200" s="218" t="s">
        <v>525</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171</v>
      </c>
      <c r="AU200" s="17" t="s">
        <v>169</v>
      </c>
    </row>
    <row r="201" s="14" customFormat="1">
      <c r="A201" s="14"/>
      <c r="B201" s="232"/>
      <c r="C201" s="233"/>
      <c r="D201" s="217" t="s">
        <v>173</v>
      </c>
      <c r="E201" s="233"/>
      <c r="F201" s="235" t="s">
        <v>994</v>
      </c>
      <c r="G201" s="233"/>
      <c r="H201" s="236">
        <v>157.178</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173</v>
      </c>
      <c r="AU201" s="242" t="s">
        <v>169</v>
      </c>
      <c r="AV201" s="14" t="s">
        <v>169</v>
      </c>
      <c r="AW201" s="14" t="s">
        <v>4</v>
      </c>
      <c r="AX201" s="14" t="s">
        <v>80</v>
      </c>
      <c r="AY201" s="242" t="s">
        <v>159</v>
      </c>
    </row>
    <row r="202" s="2" customFormat="1" ht="37.8" customHeight="1">
      <c r="A202" s="38"/>
      <c r="B202" s="39"/>
      <c r="C202" s="204" t="s">
        <v>366</v>
      </c>
      <c r="D202" s="204" t="s">
        <v>163</v>
      </c>
      <c r="E202" s="205" t="s">
        <v>532</v>
      </c>
      <c r="F202" s="206" t="s">
        <v>533</v>
      </c>
      <c r="G202" s="207" t="s">
        <v>518</v>
      </c>
      <c r="H202" s="208">
        <v>11.928000000000001</v>
      </c>
      <c r="I202" s="209"/>
      <c r="J202" s="210">
        <f>ROUND(I202*H202,2)</f>
        <v>0</v>
      </c>
      <c r="K202" s="206" t="s">
        <v>167</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168</v>
      </c>
      <c r="AT202" s="215" t="s">
        <v>163</v>
      </c>
      <c r="AU202" s="215" t="s">
        <v>169</v>
      </c>
      <c r="AY202" s="17" t="s">
        <v>159</v>
      </c>
      <c r="BE202" s="216">
        <f>IF(N202="základní",J202,0)</f>
        <v>0</v>
      </c>
      <c r="BF202" s="216">
        <f>IF(N202="snížená",J202,0)</f>
        <v>0</v>
      </c>
      <c r="BG202" s="216">
        <f>IF(N202="zákl. přenesená",J202,0)</f>
        <v>0</v>
      </c>
      <c r="BH202" s="216">
        <f>IF(N202="sníž. přenesená",J202,0)</f>
        <v>0</v>
      </c>
      <c r="BI202" s="216">
        <f>IF(N202="nulová",J202,0)</f>
        <v>0</v>
      </c>
      <c r="BJ202" s="17" t="s">
        <v>169</v>
      </c>
      <c r="BK202" s="216">
        <f>ROUND(I202*H202,2)</f>
        <v>0</v>
      </c>
      <c r="BL202" s="17" t="s">
        <v>168</v>
      </c>
      <c r="BM202" s="215" t="s">
        <v>995</v>
      </c>
    </row>
    <row r="203" s="2" customFormat="1">
      <c r="A203" s="38"/>
      <c r="B203" s="39"/>
      <c r="C203" s="40"/>
      <c r="D203" s="217" t="s">
        <v>171</v>
      </c>
      <c r="E203" s="40"/>
      <c r="F203" s="218" t="s">
        <v>535</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171</v>
      </c>
      <c r="AU203" s="17" t="s">
        <v>169</v>
      </c>
    </row>
    <row r="204" s="12" customFormat="1" ht="22.8" customHeight="1">
      <c r="A204" s="12"/>
      <c r="B204" s="188"/>
      <c r="C204" s="189"/>
      <c r="D204" s="190" t="s">
        <v>71</v>
      </c>
      <c r="E204" s="202" t="s">
        <v>536</v>
      </c>
      <c r="F204" s="202" t="s">
        <v>537</v>
      </c>
      <c r="G204" s="189"/>
      <c r="H204" s="189"/>
      <c r="I204" s="192"/>
      <c r="J204" s="203">
        <f>BK204</f>
        <v>0</v>
      </c>
      <c r="K204" s="189"/>
      <c r="L204" s="194"/>
      <c r="M204" s="195"/>
      <c r="N204" s="196"/>
      <c r="O204" s="196"/>
      <c r="P204" s="197">
        <f>SUM(P205:P206)</f>
        <v>0</v>
      </c>
      <c r="Q204" s="196"/>
      <c r="R204" s="197">
        <f>SUM(R205:R206)</f>
        <v>0</v>
      </c>
      <c r="S204" s="196"/>
      <c r="T204" s="198">
        <f>SUM(T205:T206)</f>
        <v>0</v>
      </c>
      <c r="U204" s="12"/>
      <c r="V204" s="12"/>
      <c r="W204" s="12"/>
      <c r="X204" s="12"/>
      <c r="Y204" s="12"/>
      <c r="Z204" s="12"/>
      <c r="AA204" s="12"/>
      <c r="AB204" s="12"/>
      <c r="AC204" s="12"/>
      <c r="AD204" s="12"/>
      <c r="AE204" s="12"/>
      <c r="AR204" s="199" t="s">
        <v>80</v>
      </c>
      <c r="AT204" s="200" t="s">
        <v>71</v>
      </c>
      <c r="AU204" s="200" t="s">
        <v>80</v>
      </c>
      <c r="AY204" s="199" t="s">
        <v>159</v>
      </c>
      <c r="BK204" s="201">
        <f>SUM(BK205:BK206)</f>
        <v>0</v>
      </c>
    </row>
    <row r="205" s="2" customFormat="1" ht="49.05" customHeight="1">
      <c r="A205" s="38"/>
      <c r="B205" s="39"/>
      <c r="C205" s="204" t="s">
        <v>368</v>
      </c>
      <c r="D205" s="204" t="s">
        <v>163</v>
      </c>
      <c r="E205" s="205" t="s">
        <v>996</v>
      </c>
      <c r="F205" s="206" t="s">
        <v>997</v>
      </c>
      <c r="G205" s="207" t="s">
        <v>518</v>
      </c>
      <c r="H205" s="208">
        <v>36.814999999999998</v>
      </c>
      <c r="I205" s="209"/>
      <c r="J205" s="210">
        <f>ROUND(I205*H205,2)</f>
        <v>0</v>
      </c>
      <c r="K205" s="206" t="s">
        <v>167</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168</v>
      </c>
      <c r="AT205" s="215" t="s">
        <v>163</v>
      </c>
      <c r="AU205" s="215" t="s">
        <v>169</v>
      </c>
      <c r="AY205" s="17" t="s">
        <v>159</v>
      </c>
      <c r="BE205" s="216">
        <f>IF(N205="základní",J205,0)</f>
        <v>0</v>
      </c>
      <c r="BF205" s="216">
        <f>IF(N205="snížená",J205,0)</f>
        <v>0</v>
      </c>
      <c r="BG205" s="216">
        <f>IF(N205="zákl. přenesená",J205,0)</f>
        <v>0</v>
      </c>
      <c r="BH205" s="216">
        <f>IF(N205="sníž. přenesená",J205,0)</f>
        <v>0</v>
      </c>
      <c r="BI205" s="216">
        <f>IF(N205="nulová",J205,0)</f>
        <v>0</v>
      </c>
      <c r="BJ205" s="17" t="s">
        <v>169</v>
      </c>
      <c r="BK205" s="216">
        <f>ROUND(I205*H205,2)</f>
        <v>0</v>
      </c>
      <c r="BL205" s="17" t="s">
        <v>168</v>
      </c>
      <c r="BM205" s="215" t="s">
        <v>998</v>
      </c>
    </row>
    <row r="206" s="2" customFormat="1">
      <c r="A206" s="38"/>
      <c r="B206" s="39"/>
      <c r="C206" s="40"/>
      <c r="D206" s="217" t="s">
        <v>171</v>
      </c>
      <c r="E206" s="40"/>
      <c r="F206" s="218" t="s">
        <v>542</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171</v>
      </c>
      <c r="AU206" s="17" t="s">
        <v>169</v>
      </c>
    </row>
    <row r="207" s="12" customFormat="1" ht="25.92" customHeight="1">
      <c r="A207" s="12"/>
      <c r="B207" s="188"/>
      <c r="C207" s="189"/>
      <c r="D207" s="190" t="s">
        <v>71</v>
      </c>
      <c r="E207" s="191" t="s">
        <v>625</v>
      </c>
      <c r="F207" s="191" t="s">
        <v>626</v>
      </c>
      <c r="G207" s="189"/>
      <c r="H207" s="189"/>
      <c r="I207" s="192"/>
      <c r="J207" s="193">
        <f>BK207</f>
        <v>0</v>
      </c>
      <c r="K207" s="189"/>
      <c r="L207" s="194"/>
      <c r="M207" s="195"/>
      <c r="N207" s="196"/>
      <c r="O207" s="196"/>
      <c r="P207" s="197">
        <f>P208+P230</f>
        <v>0</v>
      </c>
      <c r="Q207" s="196"/>
      <c r="R207" s="197">
        <f>R208+R230</f>
        <v>1.1912940000000001</v>
      </c>
      <c r="S207" s="196"/>
      <c r="T207" s="198">
        <f>T208+T230</f>
        <v>0</v>
      </c>
      <c r="U207" s="12"/>
      <c r="V207" s="12"/>
      <c r="W207" s="12"/>
      <c r="X207" s="12"/>
      <c r="Y207" s="12"/>
      <c r="Z207" s="12"/>
      <c r="AA207" s="12"/>
      <c r="AB207" s="12"/>
      <c r="AC207" s="12"/>
      <c r="AD207" s="12"/>
      <c r="AE207" s="12"/>
      <c r="AR207" s="199" t="s">
        <v>169</v>
      </c>
      <c r="AT207" s="200" t="s">
        <v>71</v>
      </c>
      <c r="AU207" s="200" t="s">
        <v>72</v>
      </c>
      <c r="AY207" s="199" t="s">
        <v>159</v>
      </c>
      <c r="BK207" s="201">
        <f>BK208+BK230</f>
        <v>0</v>
      </c>
    </row>
    <row r="208" s="12" customFormat="1" ht="22.8" customHeight="1">
      <c r="A208" s="12"/>
      <c r="B208" s="188"/>
      <c r="C208" s="189"/>
      <c r="D208" s="190" t="s">
        <v>71</v>
      </c>
      <c r="E208" s="202" t="s">
        <v>999</v>
      </c>
      <c r="F208" s="202" t="s">
        <v>1000</v>
      </c>
      <c r="G208" s="189"/>
      <c r="H208" s="189"/>
      <c r="I208" s="192"/>
      <c r="J208" s="203">
        <f>BK208</f>
        <v>0</v>
      </c>
      <c r="K208" s="189"/>
      <c r="L208" s="194"/>
      <c r="M208" s="195"/>
      <c r="N208" s="196"/>
      <c r="O208" s="196"/>
      <c r="P208" s="197">
        <f>SUM(P209:P229)</f>
        <v>0</v>
      </c>
      <c r="Q208" s="196"/>
      <c r="R208" s="197">
        <f>SUM(R209:R229)</f>
        <v>1.0480480000000001</v>
      </c>
      <c r="S208" s="196"/>
      <c r="T208" s="198">
        <f>SUM(T209:T229)</f>
        <v>0</v>
      </c>
      <c r="U208" s="12"/>
      <c r="V208" s="12"/>
      <c r="W208" s="12"/>
      <c r="X208" s="12"/>
      <c r="Y208" s="12"/>
      <c r="Z208" s="12"/>
      <c r="AA208" s="12"/>
      <c r="AB208" s="12"/>
      <c r="AC208" s="12"/>
      <c r="AD208" s="12"/>
      <c r="AE208" s="12"/>
      <c r="AR208" s="199" t="s">
        <v>169</v>
      </c>
      <c r="AT208" s="200" t="s">
        <v>71</v>
      </c>
      <c r="AU208" s="200" t="s">
        <v>80</v>
      </c>
      <c r="AY208" s="199" t="s">
        <v>159</v>
      </c>
      <c r="BK208" s="201">
        <f>SUM(BK209:BK229)</f>
        <v>0</v>
      </c>
    </row>
    <row r="209" s="2" customFormat="1" ht="24.15" customHeight="1">
      <c r="A209" s="38"/>
      <c r="B209" s="39"/>
      <c r="C209" s="204" t="s">
        <v>1001</v>
      </c>
      <c r="D209" s="204" t="s">
        <v>163</v>
      </c>
      <c r="E209" s="205" t="s">
        <v>1002</v>
      </c>
      <c r="F209" s="206" t="s">
        <v>1003</v>
      </c>
      <c r="G209" s="207" t="s">
        <v>166</v>
      </c>
      <c r="H209" s="208">
        <v>70.200000000000003</v>
      </c>
      <c r="I209" s="209"/>
      <c r="J209" s="210">
        <f>ROUND(I209*H209,2)</f>
        <v>0</v>
      </c>
      <c r="K209" s="206" t="s">
        <v>167</v>
      </c>
      <c r="L209" s="44"/>
      <c r="M209" s="211" t="s">
        <v>19</v>
      </c>
      <c r="N209" s="212"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301</v>
      </c>
      <c r="AT209" s="215" t="s">
        <v>163</v>
      </c>
      <c r="AU209" s="215" t="s">
        <v>169</v>
      </c>
      <c r="AY209" s="17" t="s">
        <v>159</v>
      </c>
      <c r="BE209" s="216">
        <f>IF(N209="základní",J209,0)</f>
        <v>0</v>
      </c>
      <c r="BF209" s="216">
        <f>IF(N209="snížená",J209,0)</f>
        <v>0</v>
      </c>
      <c r="BG209" s="216">
        <f>IF(N209="zákl. přenesená",J209,0)</f>
        <v>0</v>
      </c>
      <c r="BH209" s="216">
        <f>IF(N209="sníž. přenesená",J209,0)</f>
        <v>0</v>
      </c>
      <c r="BI209" s="216">
        <f>IF(N209="nulová",J209,0)</f>
        <v>0</v>
      </c>
      <c r="BJ209" s="17" t="s">
        <v>169</v>
      </c>
      <c r="BK209" s="216">
        <f>ROUND(I209*H209,2)</f>
        <v>0</v>
      </c>
      <c r="BL209" s="17" t="s">
        <v>301</v>
      </c>
      <c r="BM209" s="215" t="s">
        <v>1004</v>
      </c>
    </row>
    <row r="210" s="2" customFormat="1">
      <c r="A210" s="38"/>
      <c r="B210" s="39"/>
      <c r="C210" s="40"/>
      <c r="D210" s="217" t="s">
        <v>171</v>
      </c>
      <c r="E210" s="40"/>
      <c r="F210" s="218" t="s">
        <v>1005</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171</v>
      </c>
      <c r="AU210" s="17" t="s">
        <v>169</v>
      </c>
    </row>
    <row r="211" s="14" customFormat="1">
      <c r="A211" s="14"/>
      <c r="B211" s="232"/>
      <c r="C211" s="233"/>
      <c r="D211" s="217" t="s">
        <v>173</v>
      </c>
      <c r="E211" s="234" t="s">
        <v>19</v>
      </c>
      <c r="F211" s="235" t="s">
        <v>867</v>
      </c>
      <c r="G211" s="233"/>
      <c r="H211" s="236">
        <v>70.200000000000003</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173</v>
      </c>
      <c r="AU211" s="242" t="s">
        <v>169</v>
      </c>
      <c r="AV211" s="14" t="s">
        <v>169</v>
      </c>
      <c r="AW211" s="14" t="s">
        <v>33</v>
      </c>
      <c r="AX211" s="14" t="s">
        <v>80</v>
      </c>
      <c r="AY211" s="242" t="s">
        <v>159</v>
      </c>
    </row>
    <row r="212" s="2" customFormat="1" ht="14.4" customHeight="1">
      <c r="A212" s="38"/>
      <c r="B212" s="39"/>
      <c r="C212" s="254" t="s">
        <v>1006</v>
      </c>
      <c r="D212" s="254" t="s">
        <v>206</v>
      </c>
      <c r="E212" s="255" t="s">
        <v>1007</v>
      </c>
      <c r="F212" s="256" t="s">
        <v>1008</v>
      </c>
      <c r="G212" s="257" t="s">
        <v>518</v>
      </c>
      <c r="H212" s="258">
        <v>0.025000000000000001</v>
      </c>
      <c r="I212" s="259"/>
      <c r="J212" s="260">
        <f>ROUND(I212*H212,2)</f>
        <v>0</v>
      </c>
      <c r="K212" s="256" t="s">
        <v>167</v>
      </c>
      <c r="L212" s="261"/>
      <c r="M212" s="262" t="s">
        <v>19</v>
      </c>
      <c r="N212" s="263" t="s">
        <v>44</v>
      </c>
      <c r="O212" s="84"/>
      <c r="P212" s="213">
        <f>O212*H212</f>
        <v>0</v>
      </c>
      <c r="Q212" s="213">
        <v>1</v>
      </c>
      <c r="R212" s="213">
        <f>Q212*H212</f>
        <v>0.025000000000000001</v>
      </c>
      <c r="S212" s="213">
        <v>0</v>
      </c>
      <c r="T212" s="214">
        <f>S212*H212</f>
        <v>0</v>
      </c>
      <c r="U212" s="38"/>
      <c r="V212" s="38"/>
      <c r="W212" s="38"/>
      <c r="X212" s="38"/>
      <c r="Y212" s="38"/>
      <c r="Z212" s="38"/>
      <c r="AA212" s="38"/>
      <c r="AB212" s="38"/>
      <c r="AC212" s="38"/>
      <c r="AD212" s="38"/>
      <c r="AE212" s="38"/>
      <c r="AR212" s="215" t="s">
        <v>392</v>
      </c>
      <c r="AT212" s="215" t="s">
        <v>206</v>
      </c>
      <c r="AU212" s="215" t="s">
        <v>169</v>
      </c>
      <c r="AY212" s="17" t="s">
        <v>159</v>
      </c>
      <c r="BE212" s="216">
        <f>IF(N212="základní",J212,0)</f>
        <v>0</v>
      </c>
      <c r="BF212" s="216">
        <f>IF(N212="snížená",J212,0)</f>
        <v>0</v>
      </c>
      <c r="BG212" s="216">
        <f>IF(N212="zákl. přenesená",J212,0)</f>
        <v>0</v>
      </c>
      <c r="BH212" s="216">
        <f>IF(N212="sníž. přenesená",J212,0)</f>
        <v>0</v>
      </c>
      <c r="BI212" s="216">
        <f>IF(N212="nulová",J212,0)</f>
        <v>0</v>
      </c>
      <c r="BJ212" s="17" t="s">
        <v>169</v>
      </c>
      <c r="BK212" s="216">
        <f>ROUND(I212*H212,2)</f>
        <v>0</v>
      </c>
      <c r="BL212" s="17" t="s">
        <v>301</v>
      </c>
      <c r="BM212" s="215" t="s">
        <v>1009</v>
      </c>
    </row>
    <row r="213" s="14" customFormat="1">
      <c r="A213" s="14"/>
      <c r="B213" s="232"/>
      <c r="C213" s="233"/>
      <c r="D213" s="217" t="s">
        <v>173</v>
      </c>
      <c r="E213" s="233"/>
      <c r="F213" s="235" t="s">
        <v>1010</v>
      </c>
      <c r="G213" s="233"/>
      <c r="H213" s="236">
        <v>0.025000000000000001</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173</v>
      </c>
      <c r="AU213" s="242" t="s">
        <v>169</v>
      </c>
      <c r="AV213" s="14" t="s">
        <v>169</v>
      </c>
      <c r="AW213" s="14" t="s">
        <v>4</v>
      </c>
      <c r="AX213" s="14" t="s">
        <v>80</v>
      </c>
      <c r="AY213" s="242" t="s">
        <v>159</v>
      </c>
    </row>
    <row r="214" s="2" customFormat="1" ht="24.15" customHeight="1">
      <c r="A214" s="38"/>
      <c r="B214" s="39"/>
      <c r="C214" s="204" t="s">
        <v>545</v>
      </c>
      <c r="D214" s="204" t="s">
        <v>163</v>
      </c>
      <c r="E214" s="205" t="s">
        <v>1011</v>
      </c>
      <c r="F214" s="206" t="s">
        <v>1012</v>
      </c>
      <c r="G214" s="207" t="s">
        <v>166</v>
      </c>
      <c r="H214" s="208">
        <v>70.200000000000003</v>
      </c>
      <c r="I214" s="209"/>
      <c r="J214" s="210">
        <f>ROUND(I214*H214,2)</f>
        <v>0</v>
      </c>
      <c r="K214" s="206" t="s">
        <v>167</v>
      </c>
      <c r="L214" s="44"/>
      <c r="M214" s="211" t="s">
        <v>19</v>
      </c>
      <c r="N214" s="212" t="s">
        <v>44</v>
      </c>
      <c r="O214" s="84"/>
      <c r="P214" s="213">
        <f>O214*H214</f>
        <v>0</v>
      </c>
      <c r="Q214" s="213">
        <v>0.00040000000000000002</v>
      </c>
      <c r="R214" s="213">
        <f>Q214*H214</f>
        <v>0.028080000000000001</v>
      </c>
      <c r="S214" s="213">
        <v>0</v>
      </c>
      <c r="T214" s="214">
        <f>S214*H214</f>
        <v>0</v>
      </c>
      <c r="U214" s="38"/>
      <c r="V214" s="38"/>
      <c r="W214" s="38"/>
      <c r="X214" s="38"/>
      <c r="Y214" s="38"/>
      <c r="Z214" s="38"/>
      <c r="AA214" s="38"/>
      <c r="AB214" s="38"/>
      <c r="AC214" s="38"/>
      <c r="AD214" s="38"/>
      <c r="AE214" s="38"/>
      <c r="AR214" s="215" t="s">
        <v>301</v>
      </c>
      <c r="AT214" s="215" t="s">
        <v>163</v>
      </c>
      <c r="AU214" s="215" t="s">
        <v>169</v>
      </c>
      <c r="AY214" s="17" t="s">
        <v>159</v>
      </c>
      <c r="BE214" s="216">
        <f>IF(N214="základní",J214,0)</f>
        <v>0</v>
      </c>
      <c r="BF214" s="216">
        <f>IF(N214="snížená",J214,0)</f>
        <v>0</v>
      </c>
      <c r="BG214" s="216">
        <f>IF(N214="zákl. přenesená",J214,0)</f>
        <v>0</v>
      </c>
      <c r="BH214" s="216">
        <f>IF(N214="sníž. přenesená",J214,0)</f>
        <v>0</v>
      </c>
      <c r="BI214" s="216">
        <f>IF(N214="nulová",J214,0)</f>
        <v>0</v>
      </c>
      <c r="BJ214" s="17" t="s">
        <v>169</v>
      </c>
      <c r="BK214" s="216">
        <f>ROUND(I214*H214,2)</f>
        <v>0</v>
      </c>
      <c r="BL214" s="17" t="s">
        <v>301</v>
      </c>
      <c r="BM214" s="215" t="s">
        <v>1013</v>
      </c>
    </row>
    <row r="215" s="2" customFormat="1">
      <c r="A215" s="38"/>
      <c r="B215" s="39"/>
      <c r="C215" s="40"/>
      <c r="D215" s="217" t="s">
        <v>171</v>
      </c>
      <c r="E215" s="40"/>
      <c r="F215" s="218" t="s">
        <v>1014</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171</v>
      </c>
      <c r="AU215" s="17" t="s">
        <v>169</v>
      </c>
    </row>
    <row r="216" s="14" customFormat="1">
      <c r="A216" s="14"/>
      <c r="B216" s="232"/>
      <c r="C216" s="233"/>
      <c r="D216" s="217" t="s">
        <v>173</v>
      </c>
      <c r="E216" s="234" t="s">
        <v>19</v>
      </c>
      <c r="F216" s="235" t="s">
        <v>867</v>
      </c>
      <c r="G216" s="233"/>
      <c r="H216" s="236">
        <v>70.200000000000003</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173</v>
      </c>
      <c r="AU216" s="242" t="s">
        <v>169</v>
      </c>
      <c r="AV216" s="14" t="s">
        <v>169</v>
      </c>
      <c r="AW216" s="14" t="s">
        <v>33</v>
      </c>
      <c r="AX216" s="14" t="s">
        <v>80</v>
      </c>
      <c r="AY216" s="242" t="s">
        <v>159</v>
      </c>
    </row>
    <row r="217" s="2" customFormat="1" ht="37.8" customHeight="1">
      <c r="A217" s="38"/>
      <c r="B217" s="39"/>
      <c r="C217" s="254" t="s">
        <v>558</v>
      </c>
      <c r="D217" s="254" t="s">
        <v>206</v>
      </c>
      <c r="E217" s="255" t="s">
        <v>1015</v>
      </c>
      <c r="F217" s="256" t="s">
        <v>1016</v>
      </c>
      <c r="G217" s="257" t="s">
        <v>166</v>
      </c>
      <c r="H217" s="258">
        <v>84.239999999999995</v>
      </c>
      <c r="I217" s="259"/>
      <c r="J217" s="260">
        <f>ROUND(I217*H217,2)</f>
        <v>0</v>
      </c>
      <c r="K217" s="256" t="s">
        <v>167</v>
      </c>
      <c r="L217" s="261"/>
      <c r="M217" s="262" t="s">
        <v>19</v>
      </c>
      <c r="N217" s="263" t="s">
        <v>44</v>
      </c>
      <c r="O217" s="84"/>
      <c r="P217" s="213">
        <f>O217*H217</f>
        <v>0</v>
      </c>
      <c r="Q217" s="213">
        <v>0.0054000000000000003</v>
      </c>
      <c r="R217" s="213">
        <f>Q217*H217</f>
        <v>0.45489600000000002</v>
      </c>
      <c r="S217" s="213">
        <v>0</v>
      </c>
      <c r="T217" s="214">
        <f>S217*H217</f>
        <v>0</v>
      </c>
      <c r="U217" s="38"/>
      <c r="V217" s="38"/>
      <c r="W217" s="38"/>
      <c r="X217" s="38"/>
      <c r="Y217" s="38"/>
      <c r="Z217" s="38"/>
      <c r="AA217" s="38"/>
      <c r="AB217" s="38"/>
      <c r="AC217" s="38"/>
      <c r="AD217" s="38"/>
      <c r="AE217" s="38"/>
      <c r="AR217" s="215" t="s">
        <v>392</v>
      </c>
      <c r="AT217" s="215" t="s">
        <v>206</v>
      </c>
      <c r="AU217" s="215" t="s">
        <v>169</v>
      </c>
      <c r="AY217" s="17" t="s">
        <v>159</v>
      </c>
      <c r="BE217" s="216">
        <f>IF(N217="základní",J217,0)</f>
        <v>0</v>
      </c>
      <c r="BF217" s="216">
        <f>IF(N217="snížená",J217,0)</f>
        <v>0</v>
      </c>
      <c r="BG217" s="216">
        <f>IF(N217="zákl. přenesená",J217,0)</f>
        <v>0</v>
      </c>
      <c r="BH217" s="216">
        <f>IF(N217="sníž. přenesená",J217,0)</f>
        <v>0</v>
      </c>
      <c r="BI217" s="216">
        <f>IF(N217="nulová",J217,0)</f>
        <v>0</v>
      </c>
      <c r="BJ217" s="17" t="s">
        <v>169</v>
      </c>
      <c r="BK217" s="216">
        <f>ROUND(I217*H217,2)</f>
        <v>0</v>
      </c>
      <c r="BL217" s="17" t="s">
        <v>301</v>
      </c>
      <c r="BM217" s="215" t="s">
        <v>1017</v>
      </c>
    </row>
    <row r="218" s="14" customFormat="1">
      <c r="A218" s="14"/>
      <c r="B218" s="232"/>
      <c r="C218" s="233"/>
      <c r="D218" s="217" t="s">
        <v>173</v>
      </c>
      <c r="E218" s="233"/>
      <c r="F218" s="235" t="s">
        <v>980</v>
      </c>
      <c r="G218" s="233"/>
      <c r="H218" s="236">
        <v>84.239999999999995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173</v>
      </c>
      <c r="AU218" s="242" t="s">
        <v>169</v>
      </c>
      <c r="AV218" s="14" t="s">
        <v>169</v>
      </c>
      <c r="AW218" s="14" t="s">
        <v>4</v>
      </c>
      <c r="AX218" s="14" t="s">
        <v>80</v>
      </c>
      <c r="AY218" s="242" t="s">
        <v>159</v>
      </c>
    </row>
    <row r="219" s="2" customFormat="1" ht="24.15" customHeight="1">
      <c r="A219" s="38"/>
      <c r="B219" s="39"/>
      <c r="C219" s="204" t="s">
        <v>1018</v>
      </c>
      <c r="D219" s="204" t="s">
        <v>163</v>
      </c>
      <c r="E219" s="205" t="s">
        <v>1011</v>
      </c>
      <c r="F219" s="206" t="s">
        <v>1012</v>
      </c>
      <c r="G219" s="207" t="s">
        <v>166</v>
      </c>
      <c r="H219" s="208">
        <v>70.200000000000003</v>
      </c>
      <c r="I219" s="209"/>
      <c r="J219" s="210">
        <f>ROUND(I219*H219,2)</f>
        <v>0</v>
      </c>
      <c r="K219" s="206" t="s">
        <v>167</v>
      </c>
      <c r="L219" s="44"/>
      <c r="M219" s="211" t="s">
        <v>19</v>
      </c>
      <c r="N219" s="212" t="s">
        <v>44</v>
      </c>
      <c r="O219" s="84"/>
      <c r="P219" s="213">
        <f>O219*H219</f>
        <v>0</v>
      </c>
      <c r="Q219" s="213">
        <v>0.00040000000000000002</v>
      </c>
      <c r="R219" s="213">
        <f>Q219*H219</f>
        <v>0.028080000000000001</v>
      </c>
      <c r="S219" s="213">
        <v>0</v>
      </c>
      <c r="T219" s="214">
        <f>S219*H219</f>
        <v>0</v>
      </c>
      <c r="U219" s="38"/>
      <c r="V219" s="38"/>
      <c r="W219" s="38"/>
      <c r="X219" s="38"/>
      <c r="Y219" s="38"/>
      <c r="Z219" s="38"/>
      <c r="AA219" s="38"/>
      <c r="AB219" s="38"/>
      <c r="AC219" s="38"/>
      <c r="AD219" s="38"/>
      <c r="AE219" s="38"/>
      <c r="AR219" s="215" t="s">
        <v>301</v>
      </c>
      <c r="AT219" s="215" t="s">
        <v>163</v>
      </c>
      <c r="AU219" s="215" t="s">
        <v>169</v>
      </c>
      <c r="AY219" s="17" t="s">
        <v>159</v>
      </c>
      <c r="BE219" s="216">
        <f>IF(N219="základní",J219,0)</f>
        <v>0</v>
      </c>
      <c r="BF219" s="216">
        <f>IF(N219="snížená",J219,0)</f>
        <v>0</v>
      </c>
      <c r="BG219" s="216">
        <f>IF(N219="zákl. přenesená",J219,0)</f>
        <v>0</v>
      </c>
      <c r="BH219" s="216">
        <f>IF(N219="sníž. přenesená",J219,0)</f>
        <v>0</v>
      </c>
      <c r="BI219" s="216">
        <f>IF(N219="nulová",J219,0)</f>
        <v>0</v>
      </c>
      <c r="BJ219" s="17" t="s">
        <v>169</v>
      </c>
      <c r="BK219" s="216">
        <f>ROUND(I219*H219,2)</f>
        <v>0</v>
      </c>
      <c r="BL219" s="17" t="s">
        <v>301</v>
      </c>
      <c r="BM219" s="215" t="s">
        <v>1019</v>
      </c>
    </row>
    <row r="220" s="2" customFormat="1">
      <c r="A220" s="38"/>
      <c r="B220" s="39"/>
      <c r="C220" s="40"/>
      <c r="D220" s="217" t="s">
        <v>171</v>
      </c>
      <c r="E220" s="40"/>
      <c r="F220" s="218" t="s">
        <v>1014</v>
      </c>
      <c r="G220" s="40"/>
      <c r="H220" s="40"/>
      <c r="I220" s="219"/>
      <c r="J220" s="40"/>
      <c r="K220" s="40"/>
      <c r="L220" s="44"/>
      <c r="M220" s="220"/>
      <c r="N220" s="221"/>
      <c r="O220" s="84"/>
      <c r="P220" s="84"/>
      <c r="Q220" s="84"/>
      <c r="R220" s="84"/>
      <c r="S220" s="84"/>
      <c r="T220" s="85"/>
      <c r="U220" s="38"/>
      <c r="V220" s="38"/>
      <c r="W220" s="38"/>
      <c r="X220" s="38"/>
      <c r="Y220" s="38"/>
      <c r="Z220" s="38"/>
      <c r="AA220" s="38"/>
      <c r="AB220" s="38"/>
      <c r="AC220" s="38"/>
      <c r="AD220" s="38"/>
      <c r="AE220" s="38"/>
      <c r="AT220" s="17" t="s">
        <v>171</v>
      </c>
      <c r="AU220" s="17" t="s">
        <v>169</v>
      </c>
    </row>
    <row r="221" s="14" customFormat="1">
      <c r="A221" s="14"/>
      <c r="B221" s="232"/>
      <c r="C221" s="233"/>
      <c r="D221" s="217" t="s">
        <v>173</v>
      </c>
      <c r="E221" s="234" t="s">
        <v>19</v>
      </c>
      <c r="F221" s="235" t="s">
        <v>867</v>
      </c>
      <c r="G221" s="233"/>
      <c r="H221" s="236">
        <v>70.200000000000003</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33</v>
      </c>
      <c r="AX221" s="14" t="s">
        <v>80</v>
      </c>
      <c r="AY221" s="242" t="s">
        <v>159</v>
      </c>
    </row>
    <row r="222" s="2" customFormat="1" ht="49.05" customHeight="1">
      <c r="A222" s="38"/>
      <c r="B222" s="39"/>
      <c r="C222" s="254" t="s">
        <v>417</v>
      </c>
      <c r="D222" s="254" t="s">
        <v>206</v>
      </c>
      <c r="E222" s="255" t="s">
        <v>1020</v>
      </c>
      <c r="F222" s="256" t="s">
        <v>1021</v>
      </c>
      <c r="G222" s="257" t="s">
        <v>166</v>
      </c>
      <c r="H222" s="258">
        <v>84.239999999999995</v>
      </c>
      <c r="I222" s="259"/>
      <c r="J222" s="260">
        <f>ROUND(I222*H222,2)</f>
        <v>0</v>
      </c>
      <c r="K222" s="256" t="s">
        <v>167</v>
      </c>
      <c r="L222" s="261"/>
      <c r="M222" s="262" t="s">
        <v>19</v>
      </c>
      <c r="N222" s="263" t="s">
        <v>44</v>
      </c>
      <c r="O222" s="84"/>
      <c r="P222" s="213">
        <f>O222*H222</f>
        <v>0</v>
      </c>
      <c r="Q222" s="213">
        <v>0.0053</v>
      </c>
      <c r="R222" s="213">
        <f>Q222*H222</f>
        <v>0.44647199999999998</v>
      </c>
      <c r="S222" s="213">
        <v>0</v>
      </c>
      <c r="T222" s="214">
        <f>S222*H222</f>
        <v>0</v>
      </c>
      <c r="U222" s="38"/>
      <c r="V222" s="38"/>
      <c r="W222" s="38"/>
      <c r="X222" s="38"/>
      <c r="Y222" s="38"/>
      <c r="Z222" s="38"/>
      <c r="AA222" s="38"/>
      <c r="AB222" s="38"/>
      <c r="AC222" s="38"/>
      <c r="AD222" s="38"/>
      <c r="AE222" s="38"/>
      <c r="AR222" s="215" t="s">
        <v>392</v>
      </c>
      <c r="AT222" s="215" t="s">
        <v>206</v>
      </c>
      <c r="AU222" s="215" t="s">
        <v>169</v>
      </c>
      <c r="AY222" s="17" t="s">
        <v>159</v>
      </c>
      <c r="BE222" s="216">
        <f>IF(N222="základní",J222,0)</f>
        <v>0</v>
      </c>
      <c r="BF222" s="216">
        <f>IF(N222="snížená",J222,0)</f>
        <v>0</v>
      </c>
      <c r="BG222" s="216">
        <f>IF(N222="zákl. přenesená",J222,0)</f>
        <v>0</v>
      </c>
      <c r="BH222" s="216">
        <f>IF(N222="sníž. přenesená",J222,0)</f>
        <v>0</v>
      </c>
      <c r="BI222" s="216">
        <f>IF(N222="nulová",J222,0)</f>
        <v>0</v>
      </c>
      <c r="BJ222" s="17" t="s">
        <v>169</v>
      </c>
      <c r="BK222" s="216">
        <f>ROUND(I222*H222,2)</f>
        <v>0</v>
      </c>
      <c r="BL222" s="17" t="s">
        <v>301</v>
      </c>
      <c r="BM222" s="215" t="s">
        <v>1022</v>
      </c>
    </row>
    <row r="223" s="14" customFormat="1">
      <c r="A223" s="14"/>
      <c r="B223" s="232"/>
      <c r="C223" s="233"/>
      <c r="D223" s="217" t="s">
        <v>173</v>
      </c>
      <c r="E223" s="233"/>
      <c r="F223" s="235" t="s">
        <v>980</v>
      </c>
      <c r="G223" s="233"/>
      <c r="H223" s="236">
        <v>84.239999999999995</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173</v>
      </c>
      <c r="AU223" s="242" t="s">
        <v>169</v>
      </c>
      <c r="AV223" s="14" t="s">
        <v>169</v>
      </c>
      <c r="AW223" s="14" t="s">
        <v>4</v>
      </c>
      <c r="AX223" s="14" t="s">
        <v>80</v>
      </c>
      <c r="AY223" s="242" t="s">
        <v>159</v>
      </c>
    </row>
    <row r="224" s="2" customFormat="1" ht="37.8" customHeight="1">
      <c r="A224" s="38"/>
      <c r="B224" s="39"/>
      <c r="C224" s="204" t="s">
        <v>371</v>
      </c>
      <c r="D224" s="204" t="s">
        <v>163</v>
      </c>
      <c r="E224" s="205" t="s">
        <v>1023</v>
      </c>
      <c r="F224" s="206" t="s">
        <v>1024</v>
      </c>
      <c r="G224" s="207" t="s">
        <v>166</v>
      </c>
      <c r="H224" s="208">
        <v>74.099999999999994</v>
      </c>
      <c r="I224" s="209"/>
      <c r="J224" s="210">
        <f>ROUND(I224*H224,2)</f>
        <v>0</v>
      </c>
      <c r="K224" s="206" t="s">
        <v>167</v>
      </c>
      <c r="L224" s="44"/>
      <c r="M224" s="211" t="s">
        <v>19</v>
      </c>
      <c r="N224" s="212" t="s">
        <v>44</v>
      </c>
      <c r="O224" s="84"/>
      <c r="P224" s="213">
        <f>O224*H224</f>
        <v>0</v>
      </c>
      <c r="Q224" s="213">
        <v>0.00080000000000000004</v>
      </c>
      <c r="R224" s="213">
        <f>Q224*H224</f>
        <v>0.059279999999999999</v>
      </c>
      <c r="S224" s="213">
        <v>0</v>
      </c>
      <c r="T224" s="214">
        <f>S224*H224</f>
        <v>0</v>
      </c>
      <c r="U224" s="38"/>
      <c r="V224" s="38"/>
      <c r="W224" s="38"/>
      <c r="X224" s="38"/>
      <c r="Y224" s="38"/>
      <c r="Z224" s="38"/>
      <c r="AA224" s="38"/>
      <c r="AB224" s="38"/>
      <c r="AC224" s="38"/>
      <c r="AD224" s="38"/>
      <c r="AE224" s="38"/>
      <c r="AR224" s="215" t="s">
        <v>301</v>
      </c>
      <c r="AT224" s="215" t="s">
        <v>163</v>
      </c>
      <c r="AU224" s="215" t="s">
        <v>169</v>
      </c>
      <c r="AY224" s="17" t="s">
        <v>159</v>
      </c>
      <c r="BE224" s="216">
        <f>IF(N224="základní",J224,0)</f>
        <v>0</v>
      </c>
      <c r="BF224" s="216">
        <f>IF(N224="snížená",J224,0)</f>
        <v>0</v>
      </c>
      <c r="BG224" s="216">
        <f>IF(N224="zákl. přenesená",J224,0)</f>
        <v>0</v>
      </c>
      <c r="BH224" s="216">
        <f>IF(N224="sníž. přenesená",J224,0)</f>
        <v>0</v>
      </c>
      <c r="BI224" s="216">
        <f>IF(N224="nulová",J224,0)</f>
        <v>0</v>
      </c>
      <c r="BJ224" s="17" t="s">
        <v>169</v>
      </c>
      <c r="BK224" s="216">
        <f>ROUND(I224*H224,2)</f>
        <v>0</v>
      </c>
      <c r="BL224" s="17" t="s">
        <v>301</v>
      </c>
      <c r="BM224" s="215" t="s">
        <v>1025</v>
      </c>
    </row>
    <row r="225" s="14" customFormat="1">
      <c r="A225" s="14"/>
      <c r="B225" s="232"/>
      <c r="C225" s="233"/>
      <c r="D225" s="217" t="s">
        <v>173</v>
      </c>
      <c r="E225" s="234" t="s">
        <v>19</v>
      </c>
      <c r="F225" s="235" t="s">
        <v>1026</v>
      </c>
      <c r="G225" s="233"/>
      <c r="H225" s="236">
        <v>74.099999999999994</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173</v>
      </c>
      <c r="AU225" s="242" t="s">
        <v>169</v>
      </c>
      <c r="AV225" s="14" t="s">
        <v>169</v>
      </c>
      <c r="AW225" s="14" t="s">
        <v>33</v>
      </c>
      <c r="AX225" s="14" t="s">
        <v>80</v>
      </c>
      <c r="AY225" s="242" t="s">
        <v>159</v>
      </c>
    </row>
    <row r="226" s="2" customFormat="1" ht="24.15" customHeight="1">
      <c r="A226" s="38"/>
      <c r="B226" s="39"/>
      <c r="C226" s="204" t="s">
        <v>378</v>
      </c>
      <c r="D226" s="204" t="s">
        <v>163</v>
      </c>
      <c r="E226" s="205" t="s">
        <v>1027</v>
      </c>
      <c r="F226" s="206" t="s">
        <v>1028</v>
      </c>
      <c r="G226" s="207" t="s">
        <v>278</v>
      </c>
      <c r="H226" s="208">
        <v>39</v>
      </c>
      <c r="I226" s="209"/>
      <c r="J226" s="210">
        <f>ROUND(I226*H226,2)</f>
        <v>0</v>
      </c>
      <c r="K226" s="206" t="s">
        <v>167</v>
      </c>
      <c r="L226" s="44"/>
      <c r="M226" s="211" t="s">
        <v>19</v>
      </c>
      <c r="N226" s="212" t="s">
        <v>44</v>
      </c>
      <c r="O226" s="84"/>
      <c r="P226" s="213">
        <f>O226*H226</f>
        <v>0</v>
      </c>
      <c r="Q226" s="213">
        <v>0.00016000000000000001</v>
      </c>
      <c r="R226" s="213">
        <f>Q226*H226</f>
        <v>0.0062400000000000008</v>
      </c>
      <c r="S226" s="213">
        <v>0</v>
      </c>
      <c r="T226" s="214">
        <f>S226*H226</f>
        <v>0</v>
      </c>
      <c r="U226" s="38"/>
      <c r="V226" s="38"/>
      <c r="W226" s="38"/>
      <c r="X226" s="38"/>
      <c r="Y226" s="38"/>
      <c r="Z226" s="38"/>
      <c r="AA226" s="38"/>
      <c r="AB226" s="38"/>
      <c r="AC226" s="38"/>
      <c r="AD226" s="38"/>
      <c r="AE226" s="38"/>
      <c r="AR226" s="215" t="s">
        <v>301</v>
      </c>
      <c r="AT226" s="215" t="s">
        <v>163</v>
      </c>
      <c r="AU226" s="215" t="s">
        <v>169</v>
      </c>
      <c r="AY226" s="17" t="s">
        <v>159</v>
      </c>
      <c r="BE226" s="216">
        <f>IF(N226="základní",J226,0)</f>
        <v>0</v>
      </c>
      <c r="BF226" s="216">
        <f>IF(N226="snížená",J226,0)</f>
        <v>0</v>
      </c>
      <c r="BG226" s="216">
        <f>IF(N226="zákl. přenesená",J226,0)</f>
        <v>0</v>
      </c>
      <c r="BH226" s="216">
        <f>IF(N226="sníž. přenesená",J226,0)</f>
        <v>0</v>
      </c>
      <c r="BI226" s="216">
        <f>IF(N226="nulová",J226,0)</f>
        <v>0</v>
      </c>
      <c r="BJ226" s="17" t="s">
        <v>169</v>
      </c>
      <c r="BK226" s="216">
        <f>ROUND(I226*H226,2)</f>
        <v>0</v>
      </c>
      <c r="BL226" s="17" t="s">
        <v>301</v>
      </c>
      <c r="BM226" s="215" t="s">
        <v>1029</v>
      </c>
    </row>
    <row r="227" s="14" customFormat="1">
      <c r="A227" s="14"/>
      <c r="B227" s="232"/>
      <c r="C227" s="233"/>
      <c r="D227" s="217" t="s">
        <v>173</v>
      </c>
      <c r="E227" s="234" t="s">
        <v>19</v>
      </c>
      <c r="F227" s="235" t="s">
        <v>438</v>
      </c>
      <c r="G227" s="233"/>
      <c r="H227" s="236">
        <v>39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173</v>
      </c>
      <c r="AU227" s="242" t="s">
        <v>169</v>
      </c>
      <c r="AV227" s="14" t="s">
        <v>169</v>
      </c>
      <c r="AW227" s="14" t="s">
        <v>33</v>
      </c>
      <c r="AX227" s="14" t="s">
        <v>80</v>
      </c>
      <c r="AY227" s="242" t="s">
        <v>159</v>
      </c>
    </row>
    <row r="228" s="2" customFormat="1" ht="37.8" customHeight="1">
      <c r="A228" s="38"/>
      <c r="B228" s="39"/>
      <c r="C228" s="204" t="s">
        <v>381</v>
      </c>
      <c r="D228" s="204" t="s">
        <v>163</v>
      </c>
      <c r="E228" s="205" t="s">
        <v>1030</v>
      </c>
      <c r="F228" s="206" t="s">
        <v>1031</v>
      </c>
      <c r="G228" s="207" t="s">
        <v>636</v>
      </c>
      <c r="H228" s="264"/>
      <c r="I228" s="209"/>
      <c r="J228" s="210">
        <f>ROUND(I228*H228,2)</f>
        <v>0</v>
      </c>
      <c r="K228" s="206" t="s">
        <v>167</v>
      </c>
      <c r="L228" s="44"/>
      <c r="M228" s="211" t="s">
        <v>19</v>
      </c>
      <c r="N228" s="212" t="s">
        <v>44</v>
      </c>
      <c r="O228" s="84"/>
      <c r="P228" s="213">
        <f>O228*H228</f>
        <v>0</v>
      </c>
      <c r="Q228" s="213">
        <v>0</v>
      </c>
      <c r="R228" s="213">
        <f>Q228*H228</f>
        <v>0</v>
      </c>
      <c r="S228" s="213">
        <v>0</v>
      </c>
      <c r="T228" s="214">
        <f>S228*H228</f>
        <v>0</v>
      </c>
      <c r="U228" s="38"/>
      <c r="V228" s="38"/>
      <c r="W228" s="38"/>
      <c r="X228" s="38"/>
      <c r="Y228" s="38"/>
      <c r="Z228" s="38"/>
      <c r="AA228" s="38"/>
      <c r="AB228" s="38"/>
      <c r="AC228" s="38"/>
      <c r="AD228" s="38"/>
      <c r="AE228" s="38"/>
      <c r="AR228" s="215" t="s">
        <v>301</v>
      </c>
      <c r="AT228" s="215" t="s">
        <v>163</v>
      </c>
      <c r="AU228" s="215" t="s">
        <v>169</v>
      </c>
      <c r="AY228" s="17" t="s">
        <v>159</v>
      </c>
      <c r="BE228" s="216">
        <f>IF(N228="základní",J228,0)</f>
        <v>0</v>
      </c>
      <c r="BF228" s="216">
        <f>IF(N228="snížená",J228,0)</f>
        <v>0</v>
      </c>
      <c r="BG228" s="216">
        <f>IF(N228="zákl. přenesená",J228,0)</f>
        <v>0</v>
      </c>
      <c r="BH228" s="216">
        <f>IF(N228="sníž. přenesená",J228,0)</f>
        <v>0</v>
      </c>
      <c r="BI228" s="216">
        <f>IF(N228="nulová",J228,0)</f>
        <v>0</v>
      </c>
      <c r="BJ228" s="17" t="s">
        <v>169</v>
      </c>
      <c r="BK228" s="216">
        <f>ROUND(I228*H228,2)</f>
        <v>0</v>
      </c>
      <c r="BL228" s="17" t="s">
        <v>301</v>
      </c>
      <c r="BM228" s="215" t="s">
        <v>1032</v>
      </c>
    </row>
    <row r="229" s="2" customFormat="1">
      <c r="A229" s="38"/>
      <c r="B229" s="39"/>
      <c r="C229" s="40"/>
      <c r="D229" s="217" t="s">
        <v>171</v>
      </c>
      <c r="E229" s="40"/>
      <c r="F229" s="218" t="s">
        <v>1033</v>
      </c>
      <c r="G229" s="40"/>
      <c r="H229" s="40"/>
      <c r="I229" s="219"/>
      <c r="J229" s="40"/>
      <c r="K229" s="40"/>
      <c r="L229" s="44"/>
      <c r="M229" s="220"/>
      <c r="N229" s="221"/>
      <c r="O229" s="84"/>
      <c r="P229" s="84"/>
      <c r="Q229" s="84"/>
      <c r="R229" s="84"/>
      <c r="S229" s="84"/>
      <c r="T229" s="85"/>
      <c r="U229" s="38"/>
      <c r="V229" s="38"/>
      <c r="W229" s="38"/>
      <c r="X229" s="38"/>
      <c r="Y229" s="38"/>
      <c r="Z229" s="38"/>
      <c r="AA229" s="38"/>
      <c r="AB229" s="38"/>
      <c r="AC229" s="38"/>
      <c r="AD229" s="38"/>
      <c r="AE229" s="38"/>
      <c r="AT229" s="17" t="s">
        <v>171</v>
      </c>
      <c r="AU229" s="17" t="s">
        <v>169</v>
      </c>
    </row>
    <row r="230" s="12" customFormat="1" ht="22.8" customHeight="1">
      <c r="A230" s="12"/>
      <c r="B230" s="188"/>
      <c r="C230" s="189"/>
      <c r="D230" s="190" t="s">
        <v>71</v>
      </c>
      <c r="E230" s="202" t="s">
        <v>841</v>
      </c>
      <c r="F230" s="202" t="s">
        <v>842</v>
      </c>
      <c r="G230" s="189"/>
      <c r="H230" s="189"/>
      <c r="I230" s="192"/>
      <c r="J230" s="203">
        <f>BK230</f>
        <v>0</v>
      </c>
      <c r="K230" s="189"/>
      <c r="L230" s="194"/>
      <c r="M230" s="195"/>
      <c r="N230" s="196"/>
      <c r="O230" s="196"/>
      <c r="P230" s="197">
        <f>SUM(P231:P242)</f>
        <v>0</v>
      </c>
      <c r="Q230" s="196"/>
      <c r="R230" s="197">
        <f>SUM(R231:R242)</f>
        <v>0.14324599999999998</v>
      </c>
      <c r="S230" s="196"/>
      <c r="T230" s="198">
        <f>SUM(T231:T242)</f>
        <v>0</v>
      </c>
      <c r="U230" s="12"/>
      <c r="V230" s="12"/>
      <c r="W230" s="12"/>
      <c r="X230" s="12"/>
      <c r="Y230" s="12"/>
      <c r="Z230" s="12"/>
      <c r="AA230" s="12"/>
      <c r="AB230" s="12"/>
      <c r="AC230" s="12"/>
      <c r="AD230" s="12"/>
      <c r="AE230" s="12"/>
      <c r="AR230" s="199" t="s">
        <v>169</v>
      </c>
      <c r="AT230" s="200" t="s">
        <v>71</v>
      </c>
      <c r="AU230" s="200" t="s">
        <v>80</v>
      </c>
      <c r="AY230" s="199" t="s">
        <v>159</v>
      </c>
      <c r="BK230" s="201">
        <f>SUM(BK231:BK242)</f>
        <v>0</v>
      </c>
    </row>
    <row r="231" s="2" customFormat="1" ht="24.15" customHeight="1">
      <c r="A231" s="38"/>
      <c r="B231" s="39"/>
      <c r="C231" s="204" t="s">
        <v>118</v>
      </c>
      <c r="D231" s="204" t="s">
        <v>163</v>
      </c>
      <c r="E231" s="205" t="s">
        <v>843</v>
      </c>
      <c r="F231" s="206" t="s">
        <v>844</v>
      </c>
      <c r="G231" s="207" t="s">
        <v>166</v>
      </c>
      <c r="H231" s="208">
        <v>144.09999999999999</v>
      </c>
      <c r="I231" s="209"/>
      <c r="J231" s="210">
        <f>ROUND(I231*H231,2)</f>
        <v>0</v>
      </c>
      <c r="K231" s="206" t="s">
        <v>167</v>
      </c>
      <c r="L231" s="44"/>
      <c r="M231" s="211" t="s">
        <v>19</v>
      </c>
      <c r="N231" s="212" t="s">
        <v>44</v>
      </c>
      <c r="O231" s="84"/>
      <c r="P231" s="213">
        <f>O231*H231</f>
        <v>0</v>
      </c>
      <c r="Q231" s="213">
        <v>0.00020000000000000001</v>
      </c>
      <c r="R231" s="213">
        <f>Q231*H231</f>
        <v>0.028820000000000002</v>
      </c>
      <c r="S231" s="213">
        <v>0</v>
      </c>
      <c r="T231" s="214">
        <f>S231*H231</f>
        <v>0</v>
      </c>
      <c r="U231" s="38"/>
      <c r="V231" s="38"/>
      <c r="W231" s="38"/>
      <c r="X231" s="38"/>
      <c r="Y231" s="38"/>
      <c r="Z231" s="38"/>
      <c r="AA231" s="38"/>
      <c r="AB231" s="38"/>
      <c r="AC231" s="38"/>
      <c r="AD231" s="38"/>
      <c r="AE231" s="38"/>
      <c r="AR231" s="215" t="s">
        <v>301</v>
      </c>
      <c r="AT231" s="215" t="s">
        <v>163</v>
      </c>
      <c r="AU231" s="215" t="s">
        <v>169</v>
      </c>
      <c r="AY231" s="17" t="s">
        <v>159</v>
      </c>
      <c r="BE231" s="216">
        <f>IF(N231="základní",J231,0)</f>
        <v>0</v>
      </c>
      <c r="BF231" s="216">
        <f>IF(N231="snížená",J231,0)</f>
        <v>0</v>
      </c>
      <c r="BG231" s="216">
        <f>IF(N231="zákl. přenesená",J231,0)</f>
        <v>0</v>
      </c>
      <c r="BH231" s="216">
        <f>IF(N231="sníž. přenesená",J231,0)</f>
        <v>0</v>
      </c>
      <c r="BI231" s="216">
        <f>IF(N231="nulová",J231,0)</f>
        <v>0</v>
      </c>
      <c r="BJ231" s="17" t="s">
        <v>169</v>
      </c>
      <c r="BK231" s="216">
        <f>ROUND(I231*H231,2)</f>
        <v>0</v>
      </c>
      <c r="BL231" s="17" t="s">
        <v>301</v>
      </c>
      <c r="BM231" s="215" t="s">
        <v>1034</v>
      </c>
    </row>
    <row r="232" s="13" customFormat="1">
      <c r="A232" s="13"/>
      <c r="B232" s="222"/>
      <c r="C232" s="223"/>
      <c r="D232" s="217" t="s">
        <v>173</v>
      </c>
      <c r="E232" s="224" t="s">
        <v>19</v>
      </c>
      <c r="F232" s="225" t="s">
        <v>926</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173</v>
      </c>
      <c r="AU232" s="231" t="s">
        <v>169</v>
      </c>
      <c r="AV232" s="13" t="s">
        <v>80</v>
      </c>
      <c r="AW232" s="13" t="s">
        <v>33</v>
      </c>
      <c r="AX232" s="13" t="s">
        <v>72</v>
      </c>
      <c r="AY232" s="231" t="s">
        <v>159</v>
      </c>
    </row>
    <row r="233" s="14" customFormat="1">
      <c r="A233" s="14"/>
      <c r="B233" s="232"/>
      <c r="C233" s="233"/>
      <c r="D233" s="217" t="s">
        <v>173</v>
      </c>
      <c r="E233" s="234" t="s">
        <v>19</v>
      </c>
      <c r="F233" s="235" t="s">
        <v>927</v>
      </c>
      <c r="G233" s="233"/>
      <c r="H233" s="236">
        <v>271.69999999999999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173</v>
      </c>
      <c r="AU233" s="242" t="s">
        <v>169</v>
      </c>
      <c r="AV233" s="14" t="s">
        <v>169</v>
      </c>
      <c r="AW233" s="14" t="s">
        <v>33</v>
      </c>
      <c r="AX233" s="14" t="s">
        <v>72</v>
      </c>
      <c r="AY233" s="242" t="s">
        <v>159</v>
      </c>
    </row>
    <row r="234" s="14" customFormat="1">
      <c r="A234" s="14"/>
      <c r="B234" s="232"/>
      <c r="C234" s="233"/>
      <c r="D234" s="217" t="s">
        <v>173</v>
      </c>
      <c r="E234" s="234" t="s">
        <v>19</v>
      </c>
      <c r="F234" s="235" t="s">
        <v>928</v>
      </c>
      <c r="G234" s="233"/>
      <c r="H234" s="236">
        <v>-127.59999999999999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173</v>
      </c>
      <c r="AU234" s="242" t="s">
        <v>169</v>
      </c>
      <c r="AV234" s="14" t="s">
        <v>169</v>
      </c>
      <c r="AW234" s="14" t="s">
        <v>33</v>
      </c>
      <c r="AX234" s="14" t="s">
        <v>72</v>
      </c>
      <c r="AY234" s="242" t="s">
        <v>159</v>
      </c>
    </row>
    <row r="235" s="15" customFormat="1">
      <c r="A235" s="15"/>
      <c r="B235" s="243"/>
      <c r="C235" s="244"/>
      <c r="D235" s="217" t="s">
        <v>173</v>
      </c>
      <c r="E235" s="245" t="s">
        <v>19</v>
      </c>
      <c r="F235" s="246" t="s">
        <v>177</v>
      </c>
      <c r="G235" s="244"/>
      <c r="H235" s="247">
        <v>144.09999999999999</v>
      </c>
      <c r="I235" s="248"/>
      <c r="J235" s="244"/>
      <c r="K235" s="244"/>
      <c r="L235" s="249"/>
      <c r="M235" s="250"/>
      <c r="N235" s="251"/>
      <c r="O235" s="251"/>
      <c r="P235" s="251"/>
      <c r="Q235" s="251"/>
      <c r="R235" s="251"/>
      <c r="S235" s="251"/>
      <c r="T235" s="252"/>
      <c r="U235" s="15"/>
      <c r="V235" s="15"/>
      <c r="W235" s="15"/>
      <c r="X235" s="15"/>
      <c r="Y235" s="15"/>
      <c r="Z235" s="15"/>
      <c r="AA235" s="15"/>
      <c r="AB235" s="15"/>
      <c r="AC235" s="15"/>
      <c r="AD235" s="15"/>
      <c r="AE235" s="15"/>
      <c r="AT235" s="253" t="s">
        <v>173</v>
      </c>
      <c r="AU235" s="253" t="s">
        <v>169</v>
      </c>
      <c r="AV235" s="15" t="s">
        <v>168</v>
      </c>
      <c r="AW235" s="15" t="s">
        <v>33</v>
      </c>
      <c r="AX235" s="15" t="s">
        <v>80</v>
      </c>
      <c r="AY235" s="253" t="s">
        <v>159</v>
      </c>
    </row>
    <row r="236" s="2" customFormat="1" ht="24.15" customHeight="1">
      <c r="A236" s="38"/>
      <c r="B236" s="39"/>
      <c r="C236" s="204" t="s">
        <v>400</v>
      </c>
      <c r="D236" s="204" t="s">
        <v>163</v>
      </c>
      <c r="E236" s="205" t="s">
        <v>1035</v>
      </c>
      <c r="F236" s="206" t="s">
        <v>1036</v>
      </c>
      <c r="G236" s="207" t="s">
        <v>166</v>
      </c>
      <c r="H236" s="208">
        <v>139</v>
      </c>
      <c r="I236" s="209"/>
      <c r="J236" s="210">
        <f>ROUND(I236*H236,2)</f>
        <v>0</v>
      </c>
      <c r="K236" s="206" t="s">
        <v>167</v>
      </c>
      <c r="L236" s="44"/>
      <c r="M236" s="211" t="s">
        <v>19</v>
      </c>
      <c r="N236" s="212" t="s">
        <v>44</v>
      </c>
      <c r="O236" s="84"/>
      <c r="P236" s="213">
        <f>O236*H236</f>
        <v>0</v>
      </c>
      <c r="Q236" s="213">
        <v>1.0000000000000001E-05</v>
      </c>
      <c r="R236" s="213">
        <f>Q236*H236</f>
        <v>0.0013900000000000002</v>
      </c>
      <c r="S236" s="213">
        <v>0</v>
      </c>
      <c r="T236" s="214">
        <f>S236*H236</f>
        <v>0</v>
      </c>
      <c r="U236" s="38"/>
      <c r="V236" s="38"/>
      <c r="W236" s="38"/>
      <c r="X236" s="38"/>
      <c r="Y236" s="38"/>
      <c r="Z236" s="38"/>
      <c r="AA236" s="38"/>
      <c r="AB236" s="38"/>
      <c r="AC236" s="38"/>
      <c r="AD236" s="38"/>
      <c r="AE236" s="38"/>
      <c r="AR236" s="215" t="s">
        <v>301</v>
      </c>
      <c r="AT236" s="215" t="s">
        <v>163</v>
      </c>
      <c r="AU236" s="215" t="s">
        <v>169</v>
      </c>
      <c r="AY236" s="17" t="s">
        <v>159</v>
      </c>
      <c r="BE236" s="216">
        <f>IF(N236="základní",J236,0)</f>
        <v>0</v>
      </c>
      <c r="BF236" s="216">
        <f>IF(N236="snížená",J236,0)</f>
        <v>0</v>
      </c>
      <c r="BG236" s="216">
        <f>IF(N236="zákl. přenesená",J236,0)</f>
        <v>0</v>
      </c>
      <c r="BH236" s="216">
        <f>IF(N236="sníž. přenesená",J236,0)</f>
        <v>0</v>
      </c>
      <c r="BI236" s="216">
        <f>IF(N236="nulová",J236,0)</f>
        <v>0</v>
      </c>
      <c r="BJ236" s="17" t="s">
        <v>169</v>
      </c>
      <c r="BK236" s="216">
        <f>ROUND(I236*H236,2)</f>
        <v>0</v>
      </c>
      <c r="BL236" s="17" t="s">
        <v>301</v>
      </c>
      <c r="BM236" s="215" t="s">
        <v>1037</v>
      </c>
    </row>
    <row r="237" s="2" customFormat="1" ht="37.8" customHeight="1">
      <c r="A237" s="38"/>
      <c r="B237" s="39"/>
      <c r="C237" s="204" t="s">
        <v>1038</v>
      </c>
      <c r="D237" s="204" t="s">
        <v>163</v>
      </c>
      <c r="E237" s="205" t="s">
        <v>846</v>
      </c>
      <c r="F237" s="206" t="s">
        <v>847</v>
      </c>
      <c r="G237" s="207" t="s">
        <v>166</v>
      </c>
      <c r="H237" s="208">
        <v>144.09999999999999</v>
      </c>
      <c r="I237" s="209"/>
      <c r="J237" s="210">
        <f>ROUND(I237*H237,2)</f>
        <v>0</v>
      </c>
      <c r="K237" s="206" t="s">
        <v>167</v>
      </c>
      <c r="L237" s="44"/>
      <c r="M237" s="211" t="s">
        <v>19</v>
      </c>
      <c r="N237" s="212" t="s">
        <v>44</v>
      </c>
      <c r="O237" s="84"/>
      <c r="P237" s="213">
        <f>O237*H237</f>
        <v>0</v>
      </c>
      <c r="Q237" s="213">
        <v>0.00020000000000000001</v>
      </c>
      <c r="R237" s="213">
        <f>Q237*H237</f>
        <v>0.028820000000000002</v>
      </c>
      <c r="S237" s="213">
        <v>0</v>
      </c>
      <c r="T237" s="214">
        <f>S237*H237</f>
        <v>0</v>
      </c>
      <c r="U237" s="38"/>
      <c r="V237" s="38"/>
      <c r="W237" s="38"/>
      <c r="X237" s="38"/>
      <c r="Y237" s="38"/>
      <c r="Z237" s="38"/>
      <c r="AA237" s="38"/>
      <c r="AB237" s="38"/>
      <c r="AC237" s="38"/>
      <c r="AD237" s="38"/>
      <c r="AE237" s="38"/>
      <c r="AR237" s="215" t="s">
        <v>301</v>
      </c>
      <c r="AT237" s="215" t="s">
        <v>163</v>
      </c>
      <c r="AU237" s="215" t="s">
        <v>169</v>
      </c>
      <c r="AY237" s="17" t="s">
        <v>159</v>
      </c>
      <c r="BE237" s="216">
        <f>IF(N237="základní",J237,0)</f>
        <v>0</v>
      </c>
      <c r="BF237" s="216">
        <f>IF(N237="snížená",J237,0)</f>
        <v>0</v>
      </c>
      <c r="BG237" s="216">
        <f>IF(N237="zákl. přenesená",J237,0)</f>
        <v>0</v>
      </c>
      <c r="BH237" s="216">
        <f>IF(N237="sníž. přenesená",J237,0)</f>
        <v>0</v>
      </c>
      <c r="BI237" s="216">
        <f>IF(N237="nulová",J237,0)</f>
        <v>0</v>
      </c>
      <c r="BJ237" s="17" t="s">
        <v>169</v>
      </c>
      <c r="BK237" s="216">
        <f>ROUND(I237*H237,2)</f>
        <v>0</v>
      </c>
      <c r="BL237" s="17" t="s">
        <v>301</v>
      </c>
      <c r="BM237" s="215" t="s">
        <v>1039</v>
      </c>
    </row>
    <row r="238" s="2" customFormat="1" ht="24.15" customHeight="1">
      <c r="A238" s="38"/>
      <c r="B238" s="39"/>
      <c r="C238" s="204" t="s">
        <v>392</v>
      </c>
      <c r="D238" s="204" t="s">
        <v>163</v>
      </c>
      <c r="E238" s="205" t="s">
        <v>1040</v>
      </c>
      <c r="F238" s="206" t="s">
        <v>1041</v>
      </c>
      <c r="G238" s="207" t="s">
        <v>166</v>
      </c>
      <c r="H238" s="208">
        <v>127.59999999999999</v>
      </c>
      <c r="I238" s="209"/>
      <c r="J238" s="210">
        <f>ROUND(I238*H238,2)</f>
        <v>0</v>
      </c>
      <c r="K238" s="206" t="s">
        <v>167</v>
      </c>
      <c r="L238" s="44"/>
      <c r="M238" s="211" t="s">
        <v>19</v>
      </c>
      <c r="N238" s="212" t="s">
        <v>44</v>
      </c>
      <c r="O238" s="84"/>
      <c r="P238" s="213">
        <f>O238*H238</f>
        <v>0</v>
      </c>
      <c r="Q238" s="213">
        <v>0.00016000000000000001</v>
      </c>
      <c r="R238" s="213">
        <f>Q238*H238</f>
        <v>0.020416</v>
      </c>
      <c r="S238" s="213">
        <v>0</v>
      </c>
      <c r="T238" s="214">
        <f>S238*H238</f>
        <v>0</v>
      </c>
      <c r="U238" s="38"/>
      <c r="V238" s="38"/>
      <c r="W238" s="38"/>
      <c r="X238" s="38"/>
      <c r="Y238" s="38"/>
      <c r="Z238" s="38"/>
      <c r="AA238" s="38"/>
      <c r="AB238" s="38"/>
      <c r="AC238" s="38"/>
      <c r="AD238" s="38"/>
      <c r="AE238" s="38"/>
      <c r="AR238" s="215" t="s">
        <v>301</v>
      </c>
      <c r="AT238" s="215" t="s">
        <v>163</v>
      </c>
      <c r="AU238" s="215" t="s">
        <v>169</v>
      </c>
      <c r="AY238" s="17" t="s">
        <v>159</v>
      </c>
      <c r="BE238" s="216">
        <f>IF(N238="základní",J238,0)</f>
        <v>0</v>
      </c>
      <c r="BF238" s="216">
        <f>IF(N238="snížená",J238,0)</f>
        <v>0</v>
      </c>
      <c r="BG238" s="216">
        <f>IF(N238="zákl. přenesená",J238,0)</f>
        <v>0</v>
      </c>
      <c r="BH238" s="216">
        <f>IF(N238="sníž. přenesená",J238,0)</f>
        <v>0</v>
      </c>
      <c r="BI238" s="216">
        <f>IF(N238="nulová",J238,0)</f>
        <v>0</v>
      </c>
      <c r="BJ238" s="17" t="s">
        <v>169</v>
      </c>
      <c r="BK238" s="216">
        <f>ROUND(I238*H238,2)</f>
        <v>0</v>
      </c>
      <c r="BL238" s="17" t="s">
        <v>301</v>
      </c>
      <c r="BM238" s="215" t="s">
        <v>1042</v>
      </c>
    </row>
    <row r="239" s="13" customFormat="1">
      <c r="A239" s="13"/>
      <c r="B239" s="222"/>
      <c r="C239" s="223"/>
      <c r="D239" s="217" t="s">
        <v>173</v>
      </c>
      <c r="E239" s="224" t="s">
        <v>19</v>
      </c>
      <c r="F239" s="225" t="s">
        <v>933</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173</v>
      </c>
      <c r="AU239" s="231" t="s">
        <v>169</v>
      </c>
      <c r="AV239" s="13" t="s">
        <v>80</v>
      </c>
      <c r="AW239" s="13" t="s">
        <v>33</v>
      </c>
      <c r="AX239" s="13" t="s">
        <v>72</v>
      </c>
      <c r="AY239" s="231" t="s">
        <v>159</v>
      </c>
    </row>
    <row r="240" s="14" customFormat="1">
      <c r="A240" s="14"/>
      <c r="B240" s="232"/>
      <c r="C240" s="233"/>
      <c r="D240" s="217" t="s">
        <v>173</v>
      </c>
      <c r="E240" s="234" t="s">
        <v>19</v>
      </c>
      <c r="F240" s="235" t="s">
        <v>988</v>
      </c>
      <c r="G240" s="233"/>
      <c r="H240" s="236">
        <v>127.59999999999999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173</v>
      </c>
      <c r="AU240" s="242" t="s">
        <v>169</v>
      </c>
      <c r="AV240" s="14" t="s">
        <v>169</v>
      </c>
      <c r="AW240" s="14" t="s">
        <v>33</v>
      </c>
      <c r="AX240" s="14" t="s">
        <v>80</v>
      </c>
      <c r="AY240" s="242" t="s">
        <v>159</v>
      </c>
    </row>
    <row r="241" s="2" customFormat="1" ht="14.4" customHeight="1">
      <c r="A241" s="38"/>
      <c r="B241" s="39"/>
      <c r="C241" s="254" t="s">
        <v>396</v>
      </c>
      <c r="D241" s="254" t="s">
        <v>206</v>
      </c>
      <c r="E241" s="255" t="s">
        <v>1043</v>
      </c>
      <c r="F241" s="256" t="s">
        <v>1044</v>
      </c>
      <c r="G241" s="257" t="s">
        <v>896</v>
      </c>
      <c r="H241" s="258">
        <v>63.799999999999997</v>
      </c>
      <c r="I241" s="259"/>
      <c r="J241" s="260">
        <f>ROUND(I241*H241,2)</f>
        <v>0</v>
      </c>
      <c r="K241" s="256" t="s">
        <v>19</v>
      </c>
      <c r="L241" s="261"/>
      <c r="M241" s="262" t="s">
        <v>19</v>
      </c>
      <c r="N241" s="263" t="s">
        <v>44</v>
      </c>
      <c r="O241" s="84"/>
      <c r="P241" s="213">
        <f>O241*H241</f>
        <v>0</v>
      </c>
      <c r="Q241" s="213">
        <v>0.001</v>
      </c>
      <c r="R241" s="213">
        <f>Q241*H241</f>
        <v>0.063799999999999996</v>
      </c>
      <c r="S241" s="213">
        <v>0</v>
      </c>
      <c r="T241" s="214">
        <f>S241*H241</f>
        <v>0</v>
      </c>
      <c r="U241" s="38"/>
      <c r="V241" s="38"/>
      <c r="W241" s="38"/>
      <c r="X241" s="38"/>
      <c r="Y241" s="38"/>
      <c r="Z241" s="38"/>
      <c r="AA241" s="38"/>
      <c r="AB241" s="38"/>
      <c r="AC241" s="38"/>
      <c r="AD241" s="38"/>
      <c r="AE241" s="38"/>
      <c r="AR241" s="215" t="s">
        <v>392</v>
      </c>
      <c r="AT241" s="215" t="s">
        <v>206</v>
      </c>
      <c r="AU241" s="215" t="s">
        <v>169</v>
      </c>
      <c r="AY241" s="17" t="s">
        <v>159</v>
      </c>
      <c r="BE241" s="216">
        <f>IF(N241="základní",J241,0)</f>
        <v>0</v>
      </c>
      <c r="BF241" s="216">
        <f>IF(N241="snížená",J241,0)</f>
        <v>0</v>
      </c>
      <c r="BG241" s="216">
        <f>IF(N241="zákl. přenesená",J241,0)</f>
        <v>0</v>
      </c>
      <c r="BH241" s="216">
        <f>IF(N241="sníž. přenesená",J241,0)</f>
        <v>0</v>
      </c>
      <c r="BI241" s="216">
        <f>IF(N241="nulová",J241,0)</f>
        <v>0</v>
      </c>
      <c r="BJ241" s="17" t="s">
        <v>169</v>
      </c>
      <c r="BK241" s="216">
        <f>ROUND(I241*H241,2)</f>
        <v>0</v>
      </c>
      <c r="BL241" s="17" t="s">
        <v>301</v>
      </c>
      <c r="BM241" s="215" t="s">
        <v>1045</v>
      </c>
    </row>
    <row r="242" s="14" customFormat="1">
      <c r="A242" s="14"/>
      <c r="B242" s="232"/>
      <c r="C242" s="233"/>
      <c r="D242" s="217" t="s">
        <v>173</v>
      </c>
      <c r="E242" s="233"/>
      <c r="F242" s="235" t="s">
        <v>1046</v>
      </c>
      <c r="G242" s="233"/>
      <c r="H242" s="236">
        <v>63.799999999999997</v>
      </c>
      <c r="I242" s="237"/>
      <c r="J242" s="233"/>
      <c r="K242" s="233"/>
      <c r="L242" s="238"/>
      <c r="M242" s="265"/>
      <c r="N242" s="266"/>
      <c r="O242" s="266"/>
      <c r="P242" s="266"/>
      <c r="Q242" s="266"/>
      <c r="R242" s="266"/>
      <c r="S242" s="266"/>
      <c r="T242" s="267"/>
      <c r="U242" s="14"/>
      <c r="V242" s="14"/>
      <c r="W242" s="14"/>
      <c r="X242" s="14"/>
      <c r="Y242" s="14"/>
      <c r="Z242" s="14"/>
      <c r="AA242" s="14"/>
      <c r="AB242" s="14"/>
      <c r="AC242" s="14"/>
      <c r="AD242" s="14"/>
      <c r="AE242" s="14"/>
      <c r="AT242" s="242" t="s">
        <v>173</v>
      </c>
      <c r="AU242" s="242" t="s">
        <v>169</v>
      </c>
      <c r="AV242" s="14" t="s">
        <v>169</v>
      </c>
      <c r="AW242" s="14" t="s">
        <v>4</v>
      </c>
      <c r="AX242" s="14" t="s">
        <v>80</v>
      </c>
      <c r="AY242" s="242" t="s">
        <v>159</v>
      </c>
    </row>
    <row r="243" s="2" customFormat="1" ht="6.96" customHeight="1">
      <c r="A243" s="38"/>
      <c r="B243" s="59"/>
      <c r="C243" s="60"/>
      <c r="D243" s="60"/>
      <c r="E243" s="60"/>
      <c r="F243" s="60"/>
      <c r="G243" s="60"/>
      <c r="H243" s="60"/>
      <c r="I243" s="60"/>
      <c r="J243" s="60"/>
      <c r="K243" s="60"/>
      <c r="L243" s="44"/>
      <c r="M243" s="38"/>
      <c r="O243" s="38"/>
      <c r="P243" s="38"/>
      <c r="Q243" s="38"/>
      <c r="R243" s="38"/>
      <c r="S243" s="38"/>
      <c r="T243" s="38"/>
      <c r="U243" s="38"/>
      <c r="V243" s="38"/>
      <c r="W243" s="38"/>
      <c r="X243" s="38"/>
      <c r="Y243" s="38"/>
      <c r="Z243" s="38"/>
      <c r="AA243" s="38"/>
      <c r="AB243" s="38"/>
      <c r="AC243" s="38"/>
      <c r="AD243" s="38"/>
      <c r="AE243" s="38"/>
    </row>
  </sheetData>
  <sheetProtection sheet="1" autoFilter="0" formatColumns="0" formatRows="0" objects="1" scenarios="1" spinCount="100000" saltValue="b2qVIJHyqQZ/HKPLc50WlHkVZ88uA1RRdO2+D0sXdaPRzrOFtEGKHo2Q0HIM/40BFf+C0B+T7DVRqIQ7/wdSrg==" hashValue="EIROpFHq+GMG2ELGB4Ok8NOFnfGGfF5dfTgL3SBeH1d1U6G2OtK8e0FTUTg9k+eiWNiPD6U4wSj2JUhmVeVlfA==" algorithmName="SHA-512" password="CC35"/>
  <autoFilter ref="C91:K24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ROUND((SUM(BE87:BE212)),  2)</f>
        <v>0</v>
      </c>
      <c r="G33" s="38"/>
      <c r="H33" s="38"/>
      <c r="I33" s="148">
        <v>0.20999999999999999</v>
      </c>
      <c r="J33" s="147">
        <f>ROUND(((SUM(BE87:BE212))*I33),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ROUND((SUM(BF87:BF212)),  2)</f>
        <v>0</v>
      </c>
      <c r="G34" s="38"/>
      <c r="H34" s="38"/>
      <c r="I34" s="148">
        <v>0.14999999999999999</v>
      </c>
      <c r="J34" s="147">
        <f>ROUND(((SUM(BF87:BF212))*I34),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131</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136</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137</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139</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140</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1048</v>
      </c>
      <c r="E66" s="174"/>
      <c r="F66" s="174"/>
      <c r="G66" s="174"/>
      <c r="H66" s="174"/>
      <c r="I66" s="174"/>
      <c r="J66" s="175">
        <f>J189</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1049</v>
      </c>
      <c r="E67" s="174"/>
      <c r="F67" s="174"/>
      <c r="G67" s="174"/>
      <c r="H67" s="174"/>
      <c r="I67" s="174"/>
      <c r="J67" s="175">
        <f>J203</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144</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268/9</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122</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268/9</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145</v>
      </c>
      <c r="D86" s="180" t="s">
        <v>57</v>
      </c>
      <c r="E86" s="180" t="s">
        <v>53</v>
      </c>
      <c r="F86" s="180" t="s">
        <v>54</v>
      </c>
      <c r="G86" s="180" t="s">
        <v>146</v>
      </c>
      <c r="H86" s="180" t="s">
        <v>147</v>
      </c>
      <c r="I86" s="180" t="s">
        <v>148</v>
      </c>
      <c r="J86" s="180" t="s">
        <v>126</v>
      </c>
      <c r="K86" s="181" t="s">
        <v>149</v>
      </c>
      <c r="L86" s="182"/>
      <c r="M86" s="92" t="s">
        <v>19</v>
      </c>
      <c r="N86" s="93" t="s">
        <v>42</v>
      </c>
      <c r="O86" s="93" t="s">
        <v>150</v>
      </c>
      <c r="P86" s="93" t="s">
        <v>151</v>
      </c>
      <c r="Q86" s="93" t="s">
        <v>152</v>
      </c>
      <c r="R86" s="93" t="s">
        <v>153</v>
      </c>
      <c r="S86" s="93" t="s">
        <v>154</v>
      </c>
      <c r="T86" s="94" t="s">
        <v>155</v>
      </c>
      <c r="U86" s="177"/>
      <c r="V86" s="177"/>
      <c r="W86" s="177"/>
      <c r="X86" s="177"/>
      <c r="Y86" s="177"/>
      <c r="Z86" s="177"/>
      <c r="AA86" s="177"/>
      <c r="AB86" s="177"/>
      <c r="AC86" s="177"/>
      <c r="AD86" s="177"/>
      <c r="AE86" s="177"/>
    </row>
    <row r="87" s="2" customFormat="1" ht="22.8" customHeight="1">
      <c r="A87" s="38"/>
      <c r="B87" s="39"/>
      <c r="C87" s="99" t="s">
        <v>156</v>
      </c>
      <c r="D87" s="40"/>
      <c r="E87" s="40"/>
      <c r="F87" s="40"/>
      <c r="G87" s="40"/>
      <c r="H87" s="40"/>
      <c r="I87" s="40"/>
      <c r="J87" s="183">
        <f>BK87</f>
        <v>0</v>
      </c>
      <c r="K87" s="40"/>
      <c r="L87" s="44"/>
      <c r="M87" s="95"/>
      <c r="N87" s="184"/>
      <c r="O87" s="96"/>
      <c r="P87" s="185">
        <f>P88+P101</f>
        <v>0</v>
      </c>
      <c r="Q87" s="96"/>
      <c r="R87" s="185">
        <f>R88+R101</f>
        <v>8.4233118400000002</v>
      </c>
      <c r="S87" s="96"/>
      <c r="T87" s="186">
        <f>T88+T101</f>
        <v>8.8207500000000003</v>
      </c>
      <c r="U87" s="38"/>
      <c r="V87" s="38"/>
      <c r="W87" s="38"/>
      <c r="X87" s="38"/>
      <c r="Y87" s="38"/>
      <c r="Z87" s="38"/>
      <c r="AA87" s="38"/>
      <c r="AB87" s="38"/>
      <c r="AC87" s="38"/>
      <c r="AD87" s="38"/>
      <c r="AE87" s="38"/>
      <c r="AT87" s="17" t="s">
        <v>71</v>
      </c>
      <c r="AU87" s="17" t="s">
        <v>127</v>
      </c>
      <c r="BK87" s="187">
        <f>BK88+BK101</f>
        <v>0</v>
      </c>
    </row>
    <row r="88" s="12" customFormat="1" ht="25.92" customHeight="1">
      <c r="A88" s="12"/>
      <c r="B88" s="188"/>
      <c r="C88" s="189"/>
      <c r="D88" s="190" t="s">
        <v>71</v>
      </c>
      <c r="E88" s="191" t="s">
        <v>157</v>
      </c>
      <c r="F88" s="191" t="s">
        <v>158</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159</v>
      </c>
      <c r="BK88" s="201">
        <f>BK89</f>
        <v>0</v>
      </c>
    </row>
    <row r="89" s="12" customFormat="1" ht="22.8" customHeight="1">
      <c r="A89" s="12"/>
      <c r="B89" s="188"/>
      <c r="C89" s="189"/>
      <c r="D89" s="190" t="s">
        <v>71</v>
      </c>
      <c r="E89" s="202" t="s">
        <v>513</v>
      </c>
      <c r="F89" s="202" t="s">
        <v>514</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159</v>
      </c>
      <c r="BK89" s="201">
        <f>SUM(BK90:BK100)</f>
        <v>0</v>
      </c>
    </row>
    <row r="90" s="2" customFormat="1" ht="37.8" customHeight="1">
      <c r="A90" s="38"/>
      <c r="B90" s="39"/>
      <c r="C90" s="204" t="s">
        <v>80</v>
      </c>
      <c r="D90" s="204" t="s">
        <v>163</v>
      </c>
      <c r="E90" s="205" t="s">
        <v>516</v>
      </c>
      <c r="F90" s="206" t="s">
        <v>517</v>
      </c>
      <c r="G90" s="207" t="s">
        <v>518</v>
      </c>
      <c r="H90" s="208">
        <v>8.8209999999999997</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168</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168</v>
      </c>
      <c r="BM90" s="215" t="s">
        <v>1050</v>
      </c>
    </row>
    <row r="91" s="2" customFormat="1">
      <c r="A91" s="38"/>
      <c r="B91" s="39"/>
      <c r="C91" s="40"/>
      <c r="D91" s="217" t="s">
        <v>171</v>
      </c>
      <c r="E91" s="40"/>
      <c r="F91" s="218" t="s">
        <v>520</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ht="62.7" customHeight="1">
      <c r="A92" s="38"/>
      <c r="B92" s="39"/>
      <c r="C92" s="204" t="s">
        <v>169</v>
      </c>
      <c r="D92" s="204" t="s">
        <v>163</v>
      </c>
      <c r="E92" s="205" t="s">
        <v>1051</v>
      </c>
      <c r="F92" s="206" t="s">
        <v>1052</v>
      </c>
      <c r="G92" s="207" t="s">
        <v>518</v>
      </c>
      <c r="H92" s="208">
        <v>8.8209999999999997</v>
      </c>
      <c r="I92" s="209"/>
      <c r="J92" s="210">
        <f>ROUND(I92*H92,2)</f>
        <v>0</v>
      </c>
      <c r="K92" s="206" t="s">
        <v>167</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168</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168</v>
      </c>
      <c r="BM92" s="215" t="s">
        <v>1053</v>
      </c>
    </row>
    <row r="93" s="2" customFormat="1">
      <c r="A93" s="38"/>
      <c r="B93" s="39"/>
      <c r="C93" s="40"/>
      <c r="D93" s="217" t="s">
        <v>171</v>
      </c>
      <c r="E93" s="40"/>
      <c r="F93" s="218" t="s">
        <v>520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24.15" customHeight="1">
      <c r="A94" s="38"/>
      <c r="B94" s="39"/>
      <c r="C94" s="204" t="s">
        <v>162</v>
      </c>
      <c r="D94" s="204" t="s">
        <v>163</v>
      </c>
      <c r="E94" s="205" t="s">
        <v>522</v>
      </c>
      <c r="F94" s="206" t="s">
        <v>523</v>
      </c>
      <c r="G94" s="207" t="s">
        <v>518</v>
      </c>
      <c r="H94" s="208">
        <v>8.8209999999999997</v>
      </c>
      <c r="I94" s="209"/>
      <c r="J94" s="210">
        <f>ROUND(I94*H94,2)</f>
        <v>0</v>
      </c>
      <c r="K94" s="206" t="s">
        <v>167</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168</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168</v>
      </c>
      <c r="BM94" s="215" t="s">
        <v>1054</v>
      </c>
    </row>
    <row r="95" s="2" customFormat="1">
      <c r="A95" s="38"/>
      <c r="B95" s="39"/>
      <c r="C95" s="40"/>
      <c r="D95" s="217" t="s">
        <v>171</v>
      </c>
      <c r="E95" s="40"/>
      <c r="F95" s="218" t="s">
        <v>525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168</v>
      </c>
      <c r="D96" s="204" t="s">
        <v>163</v>
      </c>
      <c r="E96" s="205" t="s">
        <v>527</v>
      </c>
      <c r="F96" s="206" t="s">
        <v>528</v>
      </c>
      <c r="G96" s="207" t="s">
        <v>518</v>
      </c>
      <c r="H96" s="208">
        <v>123.494</v>
      </c>
      <c r="I96" s="209"/>
      <c r="J96" s="210">
        <f>ROUND(I96*H96,2)</f>
        <v>0</v>
      </c>
      <c r="K96" s="206" t="s">
        <v>167</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1055</v>
      </c>
    </row>
    <row r="97" s="2" customFormat="1">
      <c r="A97" s="38"/>
      <c r="B97" s="39"/>
      <c r="C97" s="40"/>
      <c r="D97" s="217" t="s">
        <v>171</v>
      </c>
      <c r="E97" s="40"/>
      <c r="F97" s="218" t="s">
        <v>525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14" customFormat="1">
      <c r="A98" s="14"/>
      <c r="B98" s="232"/>
      <c r="C98" s="233"/>
      <c r="D98" s="217" t="s">
        <v>173</v>
      </c>
      <c r="E98" s="233"/>
      <c r="F98" s="235" t="s">
        <v>1056</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173</v>
      </c>
      <c r="AU98" s="242" t="s">
        <v>169</v>
      </c>
      <c r="AV98" s="14" t="s">
        <v>169</v>
      </c>
      <c r="AW98" s="14" t="s">
        <v>4</v>
      </c>
      <c r="AX98" s="14" t="s">
        <v>80</v>
      </c>
      <c r="AY98" s="242" t="s">
        <v>159</v>
      </c>
    </row>
    <row r="99" s="2" customFormat="1" ht="37.8" customHeight="1">
      <c r="A99" s="38"/>
      <c r="B99" s="39"/>
      <c r="C99" s="204" t="s">
        <v>185</v>
      </c>
      <c r="D99" s="204" t="s">
        <v>163</v>
      </c>
      <c r="E99" s="205" t="s">
        <v>532</v>
      </c>
      <c r="F99" s="206" t="s">
        <v>533</v>
      </c>
      <c r="G99" s="207" t="s">
        <v>518</v>
      </c>
      <c r="H99" s="208">
        <v>8.9350000000000005</v>
      </c>
      <c r="I99" s="209"/>
      <c r="J99" s="210">
        <f>ROUND(I99*H99,2)</f>
        <v>0</v>
      </c>
      <c r="K99" s="206" t="s">
        <v>167</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1057</v>
      </c>
    </row>
    <row r="100" s="2" customFormat="1">
      <c r="A100" s="38"/>
      <c r="B100" s="39"/>
      <c r="C100" s="40"/>
      <c r="D100" s="217" t="s">
        <v>171</v>
      </c>
      <c r="E100" s="40"/>
      <c r="F100" s="218" t="s">
        <v>535</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12" customFormat="1" ht="25.92" customHeight="1">
      <c r="A101" s="12"/>
      <c r="B101" s="188"/>
      <c r="C101" s="189"/>
      <c r="D101" s="190" t="s">
        <v>71</v>
      </c>
      <c r="E101" s="191" t="s">
        <v>625</v>
      </c>
      <c r="F101" s="191" t="s">
        <v>626</v>
      </c>
      <c r="G101" s="189"/>
      <c r="H101" s="189"/>
      <c r="I101" s="192"/>
      <c r="J101" s="193">
        <f>BK101</f>
        <v>0</v>
      </c>
      <c r="K101" s="189"/>
      <c r="L101" s="194"/>
      <c r="M101" s="195"/>
      <c r="N101" s="196"/>
      <c r="O101" s="196"/>
      <c r="P101" s="197">
        <f>P102+P105+P146+P189+P203</f>
        <v>0</v>
      </c>
      <c r="Q101" s="196"/>
      <c r="R101" s="197">
        <f>R102+R105+R146+R189+R203</f>
        <v>8.4233118400000002</v>
      </c>
      <c r="S101" s="196"/>
      <c r="T101" s="198">
        <f>T102+T105+T146+T189+T203</f>
        <v>8.8207500000000003</v>
      </c>
      <c r="U101" s="12"/>
      <c r="V101" s="12"/>
      <c r="W101" s="12"/>
      <c r="X101" s="12"/>
      <c r="Y101" s="12"/>
      <c r="Z101" s="12"/>
      <c r="AA101" s="12"/>
      <c r="AB101" s="12"/>
      <c r="AC101" s="12"/>
      <c r="AD101" s="12"/>
      <c r="AE101" s="12"/>
      <c r="AR101" s="199" t="s">
        <v>169</v>
      </c>
      <c r="AT101" s="200" t="s">
        <v>71</v>
      </c>
      <c r="AU101" s="200" t="s">
        <v>72</v>
      </c>
      <c r="AY101" s="199" t="s">
        <v>159</v>
      </c>
      <c r="BK101" s="201">
        <f>BK102+BK105+BK146+BK189+BK203</f>
        <v>0</v>
      </c>
    </row>
    <row r="102" s="12" customFormat="1" ht="22.8" customHeight="1">
      <c r="A102" s="12"/>
      <c r="B102" s="188"/>
      <c r="C102" s="189"/>
      <c r="D102" s="190" t="s">
        <v>71</v>
      </c>
      <c r="E102" s="202" t="s">
        <v>627</v>
      </c>
      <c r="F102" s="202" t="s">
        <v>628</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169</v>
      </c>
      <c r="AT102" s="200" t="s">
        <v>71</v>
      </c>
      <c r="AU102" s="200" t="s">
        <v>80</v>
      </c>
      <c r="AY102" s="199" t="s">
        <v>159</v>
      </c>
      <c r="BK102" s="201">
        <f>SUM(BK103:BK104)</f>
        <v>0</v>
      </c>
    </row>
    <row r="103" s="2" customFormat="1" ht="24.15" customHeight="1">
      <c r="A103" s="38"/>
      <c r="B103" s="39"/>
      <c r="C103" s="204" t="s">
        <v>160</v>
      </c>
      <c r="D103" s="204" t="s">
        <v>163</v>
      </c>
      <c r="E103" s="205" t="s">
        <v>1058</v>
      </c>
      <c r="F103" s="206" t="s">
        <v>1059</v>
      </c>
      <c r="G103" s="207" t="s">
        <v>166</v>
      </c>
      <c r="H103" s="208">
        <v>282</v>
      </c>
      <c r="I103" s="209"/>
      <c r="J103" s="210">
        <f>ROUND(I103*H103,2)</f>
        <v>0</v>
      </c>
      <c r="K103" s="206" t="s">
        <v>167</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1060</v>
      </c>
    </row>
    <row r="104" s="2" customFormat="1" ht="24.15" customHeight="1">
      <c r="A104" s="38"/>
      <c r="B104" s="39"/>
      <c r="C104" s="204" t="s">
        <v>196</v>
      </c>
      <c r="D104" s="204" t="s">
        <v>163</v>
      </c>
      <c r="E104" s="205" t="s">
        <v>1061</v>
      </c>
      <c r="F104" s="206" t="s">
        <v>1062</v>
      </c>
      <c r="G104" s="207" t="s">
        <v>731</v>
      </c>
      <c r="H104" s="208">
        <v>4</v>
      </c>
      <c r="I104" s="209"/>
      <c r="J104" s="210">
        <f>ROUND(I104*H104,2)</f>
        <v>0</v>
      </c>
      <c r="K104" s="206" t="s">
        <v>167</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301</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301</v>
      </c>
      <c r="BM104" s="215" t="s">
        <v>1063</v>
      </c>
    </row>
    <row r="105" s="12" customFormat="1" ht="22.8" customHeight="1">
      <c r="A105" s="12"/>
      <c r="B105" s="188"/>
      <c r="C105" s="189"/>
      <c r="D105" s="190" t="s">
        <v>71</v>
      </c>
      <c r="E105" s="202" t="s">
        <v>678</v>
      </c>
      <c r="F105" s="202" t="s">
        <v>679</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169</v>
      </c>
      <c r="AT105" s="200" t="s">
        <v>71</v>
      </c>
      <c r="AU105" s="200" t="s">
        <v>80</v>
      </c>
      <c r="AY105" s="199" t="s">
        <v>159</v>
      </c>
      <c r="BK105" s="201">
        <f>SUM(BK106:BK145)</f>
        <v>0</v>
      </c>
    </row>
    <row r="106" s="2" customFormat="1" ht="37.8" customHeight="1">
      <c r="A106" s="38"/>
      <c r="B106" s="39"/>
      <c r="C106" s="204" t="s">
        <v>205</v>
      </c>
      <c r="D106" s="204" t="s">
        <v>163</v>
      </c>
      <c r="E106" s="205" t="s">
        <v>1064</v>
      </c>
      <c r="F106" s="206" t="s">
        <v>1065</v>
      </c>
      <c r="G106" s="207" t="s">
        <v>859</v>
      </c>
      <c r="H106" s="208">
        <v>27.690000000000001</v>
      </c>
      <c r="I106" s="209"/>
      <c r="J106" s="210">
        <f>ROUND(I106*H106,2)</f>
        <v>0</v>
      </c>
      <c r="K106" s="206" t="s">
        <v>167</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301</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301</v>
      </c>
      <c r="BM106" s="215" t="s">
        <v>1066</v>
      </c>
    </row>
    <row r="107" s="2" customFormat="1">
      <c r="A107" s="38"/>
      <c r="B107" s="39"/>
      <c r="C107" s="40"/>
      <c r="D107" s="217" t="s">
        <v>171</v>
      </c>
      <c r="E107" s="40"/>
      <c r="F107" s="218" t="s">
        <v>1067</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3" customFormat="1">
      <c r="A108" s="13"/>
      <c r="B108" s="222"/>
      <c r="C108" s="223"/>
      <c r="D108" s="217" t="s">
        <v>173</v>
      </c>
      <c r="E108" s="224" t="s">
        <v>19</v>
      </c>
      <c r="F108" s="225" t="s">
        <v>1068</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1069</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3" customFormat="1">
      <c r="A110" s="13"/>
      <c r="B110" s="222"/>
      <c r="C110" s="223"/>
      <c r="D110" s="217" t="s">
        <v>173</v>
      </c>
      <c r="E110" s="224" t="s">
        <v>19</v>
      </c>
      <c r="F110" s="225" t="s">
        <v>1070</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173</v>
      </c>
      <c r="AU110" s="231" t="s">
        <v>169</v>
      </c>
      <c r="AV110" s="13" t="s">
        <v>80</v>
      </c>
      <c r="AW110" s="13" t="s">
        <v>33</v>
      </c>
      <c r="AX110" s="13" t="s">
        <v>72</v>
      </c>
      <c r="AY110" s="231" t="s">
        <v>159</v>
      </c>
    </row>
    <row r="111" s="14" customFormat="1">
      <c r="A111" s="14"/>
      <c r="B111" s="232"/>
      <c r="C111" s="233"/>
      <c r="D111" s="217" t="s">
        <v>173</v>
      </c>
      <c r="E111" s="234" t="s">
        <v>19</v>
      </c>
      <c r="F111" s="235" t="s">
        <v>1071</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173</v>
      </c>
      <c r="AU111" s="242" t="s">
        <v>169</v>
      </c>
      <c r="AV111" s="14" t="s">
        <v>169</v>
      </c>
      <c r="AW111" s="14" t="s">
        <v>33</v>
      </c>
      <c r="AX111" s="14" t="s">
        <v>72</v>
      </c>
      <c r="AY111" s="242" t="s">
        <v>159</v>
      </c>
    </row>
    <row r="112" s="15" customFormat="1">
      <c r="A112" s="15"/>
      <c r="B112" s="243"/>
      <c r="C112" s="244"/>
      <c r="D112" s="217" t="s">
        <v>173</v>
      </c>
      <c r="E112" s="245" t="s">
        <v>19</v>
      </c>
      <c r="F112" s="246" t="s">
        <v>177</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173</v>
      </c>
      <c r="AU112" s="253" t="s">
        <v>169</v>
      </c>
      <c r="AV112" s="15" t="s">
        <v>168</v>
      </c>
      <c r="AW112" s="15" t="s">
        <v>33</v>
      </c>
      <c r="AX112" s="15" t="s">
        <v>80</v>
      </c>
      <c r="AY112" s="253" t="s">
        <v>159</v>
      </c>
    </row>
    <row r="113" s="2" customFormat="1" ht="37.8" customHeight="1">
      <c r="A113" s="38"/>
      <c r="B113" s="39"/>
      <c r="C113" s="204" t="s">
        <v>219</v>
      </c>
      <c r="D113" s="204" t="s">
        <v>163</v>
      </c>
      <c r="E113" s="205" t="s">
        <v>1072</v>
      </c>
      <c r="F113" s="206" t="s">
        <v>1073</v>
      </c>
      <c r="G113" s="207" t="s">
        <v>278</v>
      </c>
      <c r="H113" s="208">
        <v>45</v>
      </c>
      <c r="I113" s="209"/>
      <c r="J113" s="210">
        <f>ROUND(I113*H113,2)</f>
        <v>0</v>
      </c>
      <c r="K113" s="206" t="s">
        <v>167</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301</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301</v>
      </c>
      <c r="BM113" s="215" t="s">
        <v>1074</v>
      </c>
    </row>
    <row r="114" s="2" customFormat="1">
      <c r="A114" s="38"/>
      <c r="B114" s="39"/>
      <c r="C114" s="40"/>
      <c r="D114" s="217" t="s">
        <v>171</v>
      </c>
      <c r="E114" s="40"/>
      <c r="F114" s="218" t="s">
        <v>1075</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24.15" customHeight="1">
      <c r="A115" s="38"/>
      <c r="B115" s="39"/>
      <c r="C115" s="204" t="s">
        <v>100</v>
      </c>
      <c r="D115" s="204" t="s">
        <v>163</v>
      </c>
      <c r="E115" s="205" t="s">
        <v>1076</v>
      </c>
      <c r="F115" s="206" t="s">
        <v>1077</v>
      </c>
      <c r="G115" s="207" t="s">
        <v>278</v>
      </c>
      <c r="H115" s="208">
        <v>45</v>
      </c>
      <c r="I115" s="209"/>
      <c r="J115" s="210">
        <f>ROUND(I115*H115,2)</f>
        <v>0</v>
      </c>
      <c r="K115" s="206" t="s">
        <v>167</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301</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301</v>
      </c>
      <c r="BM115" s="215" t="s">
        <v>1078</v>
      </c>
    </row>
    <row r="116" s="2" customFormat="1">
      <c r="A116" s="38"/>
      <c r="B116" s="39"/>
      <c r="C116" s="40"/>
      <c r="D116" s="217" t="s">
        <v>171</v>
      </c>
      <c r="E116" s="40"/>
      <c r="F116" s="218" t="s">
        <v>1079</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2" customFormat="1" ht="37.8" customHeight="1">
      <c r="A117" s="38"/>
      <c r="B117" s="39"/>
      <c r="C117" s="204" t="s">
        <v>935</v>
      </c>
      <c r="D117" s="204" t="s">
        <v>163</v>
      </c>
      <c r="E117" s="205" t="s">
        <v>1080</v>
      </c>
      <c r="F117" s="206" t="s">
        <v>1081</v>
      </c>
      <c r="G117" s="207" t="s">
        <v>166</v>
      </c>
      <c r="H117" s="208">
        <v>141</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301</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301</v>
      </c>
      <c r="BM117" s="215" t="s">
        <v>1082</v>
      </c>
    </row>
    <row r="118" s="2" customFormat="1">
      <c r="A118" s="38"/>
      <c r="B118" s="39"/>
      <c r="C118" s="40"/>
      <c r="D118" s="217" t="s">
        <v>171</v>
      </c>
      <c r="E118" s="40"/>
      <c r="F118" s="218" t="s">
        <v>684</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3" customFormat="1">
      <c r="A119" s="13"/>
      <c r="B119" s="222"/>
      <c r="C119" s="223"/>
      <c r="D119" s="217" t="s">
        <v>173</v>
      </c>
      <c r="E119" s="224" t="s">
        <v>19</v>
      </c>
      <c r="F119" s="225" t="s">
        <v>1083</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173</v>
      </c>
      <c r="AU119" s="231" t="s">
        <v>169</v>
      </c>
      <c r="AV119" s="13" t="s">
        <v>80</v>
      </c>
      <c r="AW119" s="13" t="s">
        <v>33</v>
      </c>
      <c r="AX119" s="13" t="s">
        <v>72</v>
      </c>
      <c r="AY119" s="231" t="s">
        <v>159</v>
      </c>
    </row>
    <row r="120" s="14" customFormat="1">
      <c r="A120" s="14"/>
      <c r="B120" s="232"/>
      <c r="C120" s="233"/>
      <c r="D120" s="217" t="s">
        <v>173</v>
      </c>
      <c r="E120" s="234" t="s">
        <v>19</v>
      </c>
      <c r="F120" s="235" t="s">
        <v>1084</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33</v>
      </c>
      <c r="AX120" s="14" t="s">
        <v>80</v>
      </c>
      <c r="AY120" s="242" t="s">
        <v>159</v>
      </c>
    </row>
    <row r="121" s="2" customFormat="1" ht="14.4" customHeight="1">
      <c r="A121" s="38"/>
      <c r="B121" s="39"/>
      <c r="C121" s="254" t="s">
        <v>574</v>
      </c>
      <c r="D121" s="254" t="s">
        <v>206</v>
      </c>
      <c r="E121" s="255" t="s">
        <v>1085</v>
      </c>
      <c r="F121" s="256" t="s">
        <v>1086</v>
      </c>
      <c r="G121" s="257" t="s">
        <v>859</v>
      </c>
      <c r="H121" s="258">
        <v>4.6529999999999996</v>
      </c>
      <c r="I121" s="259"/>
      <c r="J121" s="260">
        <f>ROUND(I121*H121,2)</f>
        <v>0</v>
      </c>
      <c r="K121" s="256" t="s">
        <v>167</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392</v>
      </c>
      <c r="AT121" s="215" t="s">
        <v>206</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301</v>
      </c>
      <c r="BM121" s="215" t="s">
        <v>1087</v>
      </c>
    </row>
    <row r="122" s="14" customFormat="1">
      <c r="A122" s="14"/>
      <c r="B122" s="232"/>
      <c r="C122" s="233"/>
      <c r="D122" s="217" t="s">
        <v>173</v>
      </c>
      <c r="E122" s="233"/>
      <c r="F122" s="235" t="s">
        <v>1088</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173</v>
      </c>
      <c r="AU122" s="242" t="s">
        <v>169</v>
      </c>
      <c r="AV122" s="14" t="s">
        <v>169</v>
      </c>
      <c r="AW122" s="14" t="s">
        <v>4</v>
      </c>
      <c r="AX122" s="14" t="s">
        <v>80</v>
      </c>
      <c r="AY122" s="242" t="s">
        <v>159</v>
      </c>
    </row>
    <row r="123" s="2" customFormat="1" ht="49.05" customHeight="1">
      <c r="A123" s="38"/>
      <c r="B123" s="39"/>
      <c r="C123" s="204" t="s">
        <v>567</v>
      </c>
      <c r="D123" s="204" t="s">
        <v>163</v>
      </c>
      <c r="E123" s="205" t="s">
        <v>1089</v>
      </c>
      <c r="F123" s="206" t="s">
        <v>1090</v>
      </c>
      <c r="G123" s="207" t="s">
        <v>166</v>
      </c>
      <c r="H123" s="208">
        <v>141</v>
      </c>
      <c r="I123" s="209"/>
      <c r="J123" s="210">
        <f>ROUND(I123*H123,2)</f>
        <v>0</v>
      </c>
      <c r="K123" s="206" t="s">
        <v>167</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301</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301</v>
      </c>
      <c r="BM123" s="215" t="s">
        <v>1091</v>
      </c>
    </row>
    <row r="124" s="13" customFormat="1">
      <c r="A124" s="13"/>
      <c r="B124" s="222"/>
      <c r="C124" s="223"/>
      <c r="D124" s="217" t="s">
        <v>173</v>
      </c>
      <c r="E124" s="224" t="s">
        <v>19</v>
      </c>
      <c r="F124" s="225" t="s">
        <v>1083</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173</v>
      </c>
      <c r="AU124" s="231" t="s">
        <v>169</v>
      </c>
      <c r="AV124" s="13" t="s">
        <v>80</v>
      </c>
      <c r="AW124" s="13" t="s">
        <v>33</v>
      </c>
      <c r="AX124" s="13" t="s">
        <v>72</v>
      </c>
      <c r="AY124" s="231" t="s">
        <v>159</v>
      </c>
    </row>
    <row r="125" s="14" customFormat="1">
      <c r="A125" s="14"/>
      <c r="B125" s="232"/>
      <c r="C125" s="233"/>
      <c r="D125" s="217" t="s">
        <v>173</v>
      </c>
      <c r="E125" s="234" t="s">
        <v>19</v>
      </c>
      <c r="F125" s="235" t="s">
        <v>1084</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173</v>
      </c>
      <c r="AU125" s="242" t="s">
        <v>169</v>
      </c>
      <c r="AV125" s="14" t="s">
        <v>169</v>
      </c>
      <c r="AW125" s="14" t="s">
        <v>33</v>
      </c>
      <c r="AX125" s="14" t="s">
        <v>80</v>
      </c>
      <c r="AY125" s="242" t="s">
        <v>159</v>
      </c>
    </row>
    <row r="126" s="2" customFormat="1" ht="37.8" customHeight="1">
      <c r="A126" s="38"/>
      <c r="B126" s="39"/>
      <c r="C126" s="204" t="s">
        <v>103</v>
      </c>
      <c r="D126" s="204" t="s">
        <v>163</v>
      </c>
      <c r="E126" s="205" t="s">
        <v>1092</v>
      </c>
      <c r="F126" s="206" t="s">
        <v>1093</v>
      </c>
      <c r="G126" s="207" t="s">
        <v>166</v>
      </c>
      <c r="H126" s="208">
        <v>282</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301</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301</v>
      </c>
      <c r="BM126" s="215" t="s">
        <v>1094</v>
      </c>
    </row>
    <row r="127" s="2" customFormat="1">
      <c r="A127" s="38"/>
      <c r="B127" s="39"/>
      <c r="C127" s="40"/>
      <c r="D127" s="217" t="s">
        <v>171</v>
      </c>
      <c r="E127" s="40"/>
      <c r="F127" s="218" t="s">
        <v>684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2" customFormat="1" ht="24.15" customHeight="1">
      <c r="A128" s="38"/>
      <c r="B128" s="39"/>
      <c r="C128" s="254" t="s">
        <v>106</v>
      </c>
      <c r="D128" s="254" t="s">
        <v>206</v>
      </c>
      <c r="E128" s="255" t="s">
        <v>1095</v>
      </c>
      <c r="F128" s="256" t="s">
        <v>1096</v>
      </c>
      <c r="G128" s="257" t="s">
        <v>859</v>
      </c>
      <c r="H128" s="258">
        <v>1.7769999999999999</v>
      </c>
      <c r="I128" s="259"/>
      <c r="J128" s="260">
        <f>ROUND(I128*H128,2)</f>
        <v>0</v>
      </c>
      <c r="K128" s="256" t="s">
        <v>167</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392</v>
      </c>
      <c r="AT128" s="215" t="s">
        <v>206</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301</v>
      </c>
      <c r="BM128" s="215" t="s">
        <v>1097</v>
      </c>
    </row>
    <row r="129" s="14" customFormat="1">
      <c r="A129" s="14"/>
      <c r="B129" s="232"/>
      <c r="C129" s="233"/>
      <c r="D129" s="217" t="s">
        <v>173</v>
      </c>
      <c r="E129" s="234" t="s">
        <v>19</v>
      </c>
      <c r="F129" s="235" t="s">
        <v>1098</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173</v>
      </c>
      <c r="AU129" s="242" t="s">
        <v>169</v>
      </c>
      <c r="AV129" s="14" t="s">
        <v>169</v>
      </c>
      <c r="AW129" s="14" t="s">
        <v>33</v>
      </c>
      <c r="AX129" s="14" t="s">
        <v>80</v>
      </c>
      <c r="AY129" s="242" t="s">
        <v>159</v>
      </c>
    </row>
    <row r="130" s="2" customFormat="1" ht="24.15" customHeight="1">
      <c r="A130" s="38"/>
      <c r="B130" s="39"/>
      <c r="C130" s="204" t="s">
        <v>109</v>
      </c>
      <c r="D130" s="204" t="s">
        <v>163</v>
      </c>
      <c r="E130" s="205" t="s">
        <v>1099</v>
      </c>
      <c r="F130" s="206" t="s">
        <v>1100</v>
      </c>
      <c r="G130" s="207" t="s">
        <v>278</v>
      </c>
      <c r="H130" s="208">
        <v>705</v>
      </c>
      <c r="I130" s="209"/>
      <c r="J130" s="210">
        <f>ROUND(I130*H130,2)</f>
        <v>0</v>
      </c>
      <c r="K130" s="206" t="s">
        <v>167</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1101</v>
      </c>
    </row>
    <row r="131" s="2" customFormat="1">
      <c r="A131" s="38"/>
      <c r="B131" s="39"/>
      <c r="C131" s="40"/>
      <c r="D131" s="217" t="s">
        <v>171</v>
      </c>
      <c r="E131" s="40"/>
      <c r="F131" s="218" t="s">
        <v>684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4" customFormat="1">
      <c r="A132" s="14"/>
      <c r="B132" s="232"/>
      <c r="C132" s="233"/>
      <c r="D132" s="217" t="s">
        <v>173</v>
      </c>
      <c r="E132" s="234" t="s">
        <v>19</v>
      </c>
      <c r="F132" s="235" t="s">
        <v>1102</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173</v>
      </c>
      <c r="AU132" s="242" t="s">
        <v>169</v>
      </c>
      <c r="AV132" s="14" t="s">
        <v>169</v>
      </c>
      <c r="AW132" s="14" t="s">
        <v>33</v>
      </c>
      <c r="AX132" s="14" t="s">
        <v>80</v>
      </c>
      <c r="AY132" s="242" t="s">
        <v>159</v>
      </c>
    </row>
    <row r="133" s="2" customFormat="1" ht="24.15" customHeight="1">
      <c r="A133" s="38"/>
      <c r="B133" s="39"/>
      <c r="C133" s="254" t="s">
        <v>112</v>
      </c>
      <c r="D133" s="254" t="s">
        <v>206</v>
      </c>
      <c r="E133" s="255" t="s">
        <v>1103</v>
      </c>
      <c r="F133" s="256" t="s">
        <v>1104</v>
      </c>
      <c r="G133" s="257" t="s">
        <v>859</v>
      </c>
      <c r="H133" s="258">
        <v>2.0299999999999998</v>
      </c>
      <c r="I133" s="259"/>
      <c r="J133" s="260">
        <f>ROUND(I133*H133,2)</f>
        <v>0</v>
      </c>
      <c r="K133" s="256" t="s">
        <v>167</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392</v>
      </c>
      <c r="AT133" s="215" t="s">
        <v>206</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301</v>
      </c>
      <c r="BM133" s="215" t="s">
        <v>1105</v>
      </c>
    </row>
    <row r="134" s="14" customFormat="1">
      <c r="A134" s="14"/>
      <c r="B134" s="232"/>
      <c r="C134" s="233"/>
      <c r="D134" s="217" t="s">
        <v>173</v>
      </c>
      <c r="E134" s="234" t="s">
        <v>19</v>
      </c>
      <c r="F134" s="235" t="s">
        <v>1106</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173</v>
      </c>
      <c r="AU134" s="242" t="s">
        <v>169</v>
      </c>
      <c r="AV134" s="14" t="s">
        <v>169</v>
      </c>
      <c r="AW134" s="14" t="s">
        <v>33</v>
      </c>
      <c r="AX134" s="14" t="s">
        <v>80</v>
      </c>
      <c r="AY134" s="242" t="s">
        <v>159</v>
      </c>
    </row>
    <row r="135" s="2" customFormat="1" ht="49.05" customHeight="1">
      <c r="A135" s="38"/>
      <c r="B135" s="39"/>
      <c r="C135" s="204" t="s">
        <v>8</v>
      </c>
      <c r="D135" s="204" t="s">
        <v>163</v>
      </c>
      <c r="E135" s="205" t="s">
        <v>1107</v>
      </c>
      <c r="F135" s="206" t="s">
        <v>1108</v>
      </c>
      <c r="G135" s="207" t="s">
        <v>166</v>
      </c>
      <c r="H135" s="208">
        <v>282</v>
      </c>
      <c r="I135" s="209"/>
      <c r="J135" s="210">
        <f>ROUND(I135*H135,2)</f>
        <v>0</v>
      </c>
      <c r="K135" s="206" t="s">
        <v>167</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301</v>
      </c>
      <c r="AT135" s="215" t="s">
        <v>163</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301</v>
      </c>
      <c r="BM135" s="215" t="s">
        <v>1109</v>
      </c>
    </row>
    <row r="136" s="2" customFormat="1" ht="37.8" customHeight="1">
      <c r="A136" s="38"/>
      <c r="B136" s="39"/>
      <c r="C136" s="204" t="s">
        <v>301</v>
      </c>
      <c r="D136" s="204" t="s">
        <v>163</v>
      </c>
      <c r="E136" s="205" t="s">
        <v>1110</v>
      </c>
      <c r="F136" s="206" t="s">
        <v>1111</v>
      </c>
      <c r="G136" s="207" t="s">
        <v>859</v>
      </c>
      <c r="H136" s="208">
        <v>3.8069999999999999</v>
      </c>
      <c r="I136" s="209"/>
      <c r="J136" s="210">
        <f>ROUND(I136*H136,2)</f>
        <v>0</v>
      </c>
      <c r="K136" s="206" t="s">
        <v>167</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301</v>
      </c>
      <c r="AT136" s="215" t="s">
        <v>163</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301</v>
      </c>
      <c r="BM136" s="215" t="s">
        <v>1112</v>
      </c>
    </row>
    <row r="137" s="2" customFormat="1">
      <c r="A137" s="38"/>
      <c r="B137" s="39"/>
      <c r="C137" s="40"/>
      <c r="D137" s="217" t="s">
        <v>171</v>
      </c>
      <c r="E137" s="40"/>
      <c r="F137" s="218" t="s">
        <v>1113</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171</v>
      </c>
      <c r="AU137" s="17" t="s">
        <v>169</v>
      </c>
    </row>
    <row r="138" s="14" customFormat="1">
      <c r="A138" s="14"/>
      <c r="B138" s="232"/>
      <c r="C138" s="233"/>
      <c r="D138" s="217" t="s">
        <v>173</v>
      </c>
      <c r="E138" s="234" t="s">
        <v>19</v>
      </c>
      <c r="F138" s="235" t="s">
        <v>1098</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173</v>
      </c>
      <c r="AU138" s="242" t="s">
        <v>169</v>
      </c>
      <c r="AV138" s="14" t="s">
        <v>169</v>
      </c>
      <c r="AW138" s="14" t="s">
        <v>33</v>
      </c>
      <c r="AX138" s="14" t="s">
        <v>72</v>
      </c>
      <c r="AY138" s="242" t="s">
        <v>159</v>
      </c>
    </row>
    <row r="139" s="14" customFormat="1">
      <c r="A139" s="14"/>
      <c r="B139" s="232"/>
      <c r="C139" s="233"/>
      <c r="D139" s="217" t="s">
        <v>173</v>
      </c>
      <c r="E139" s="234" t="s">
        <v>19</v>
      </c>
      <c r="F139" s="235" t="s">
        <v>1106</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173</v>
      </c>
      <c r="AU139" s="242" t="s">
        <v>169</v>
      </c>
      <c r="AV139" s="14" t="s">
        <v>169</v>
      </c>
      <c r="AW139" s="14" t="s">
        <v>33</v>
      </c>
      <c r="AX139" s="14" t="s">
        <v>72</v>
      </c>
      <c r="AY139" s="242" t="s">
        <v>159</v>
      </c>
    </row>
    <row r="140" s="15" customFormat="1">
      <c r="A140" s="15"/>
      <c r="B140" s="243"/>
      <c r="C140" s="244"/>
      <c r="D140" s="217" t="s">
        <v>173</v>
      </c>
      <c r="E140" s="245" t="s">
        <v>19</v>
      </c>
      <c r="F140" s="246" t="s">
        <v>177</v>
      </c>
      <c r="G140" s="244"/>
      <c r="H140" s="247">
        <v>3.8069999999999995</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173</v>
      </c>
      <c r="AU140" s="253" t="s">
        <v>169</v>
      </c>
      <c r="AV140" s="15" t="s">
        <v>168</v>
      </c>
      <c r="AW140" s="15" t="s">
        <v>33</v>
      </c>
      <c r="AX140" s="15" t="s">
        <v>80</v>
      </c>
      <c r="AY140" s="253" t="s">
        <v>159</v>
      </c>
    </row>
    <row r="141" s="2" customFormat="1" ht="24.15" customHeight="1">
      <c r="A141" s="38"/>
      <c r="B141" s="39"/>
      <c r="C141" s="204" t="s">
        <v>306</v>
      </c>
      <c r="D141" s="204" t="s">
        <v>163</v>
      </c>
      <c r="E141" s="205" t="s">
        <v>1114</v>
      </c>
      <c r="F141" s="206" t="s">
        <v>1115</v>
      </c>
      <c r="G141" s="207" t="s">
        <v>859</v>
      </c>
      <c r="H141" s="208">
        <v>2.8849999999999998</v>
      </c>
      <c r="I141" s="209"/>
      <c r="J141" s="210">
        <f>ROUND(I141*H141,2)</f>
        <v>0</v>
      </c>
      <c r="K141" s="206" t="s">
        <v>167</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301</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301</v>
      </c>
      <c r="BM141" s="215" t="s">
        <v>1116</v>
      </c>
    </row>
    <row r="142" s="2" customFormat="1">
      <c r="A142" s="38"/>
      <c r="B142" s="39"/>
      <c r="C142" s="40"/>
      <c r="D142" s="217" t="s">
        <v>171</v>
      </c>
      <c r="E142" s="40"/>
      <c r="F142" s="218" t="s">
        <v>1117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14" customFormat="1">
      <c r="A143" s="14"/>
      <c r="B143" s="232"/>
      <c r="C143" s="233"/>
      <c r="D143" s="217" t="s">
        <v>173</v>
      </c>
      <c r="E143" s="234" t="s">
        <v>19</v>
      </c>
      <c r="F143" s="235" t="s">
        <v>1118</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173</v>
      </c>
      <c r="AU143" s="242" t="s">
        <v>169</v>
      </c>
      <c r="AV143" s="14" t="s">
        <v>169</v>
      </c>
      <c r="AW143" s="14" t="s">
        <v>33</v>
      </c>
      <c r="AX143" s="14" t="s">
        <v>80</v>
      </c>
      <c r="AY143" s="242" t="s">
        <v>159</v>
      </c>
    </row>
    <row r="144" s="2" customFormat="1" ht="49.05" customHeight="1">
      <c r="A144" s="38"/>
      <c r="B144" s="39"/>
      <c r="C144" s="204" t="s">
        <v>311</v>
      </c>
      <c r="D144" s="204" t="s">
        <v>163</v>
      </c>
      <c r="E144" s="205" t="s">
        <v>1119</v>
      </c>
      <c r="F144" s="206" t="s">
        <v>1120</v>
      </c>
      <c r="G144" s="207" t="s">
        <v>518</v>
      </c>
      <c r="H144" s="208">
        <v>5.6349999999999998</v>
      </c>
      <c r="I144" s="209"/>
      <c r="J144" s="210">
        <f>ROUND(I144*H144,2)</f>
        <v>0</v>
      </c>
      <c r="K144" s="206" t="s">
        <v>167</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301</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301</v>
      </c>
      <c r="BM144" s="215" t="s">
        <v>1121</v>
      </c>
    </row>
    <row r="145" s="2" customFormat="1">
      <c r="A145" s="38"/>
      <c r="B145" s="39"/>
      <c r="C145" s="40"/>
      <c r="D145" s="217" t="s">
        <v>171</v>
      </c>
      <c r="E145" s="40"/>
      <c r="F145" s="218" t="s">
        <v>638</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171</v>
      </c>
      <c r="AU145" s="17" t="s">
        <v>169</v>
      </c>
    </row>
    <row r="146" s="12" customFormat="1" ht="22.8" customHeight="1">
      <c r="A146" s="12"/>
      <c r="B146" s="188"/>
      <c r="C146" s="189"/>
      <c r="D146" s="190" t="s">
        <v>71</v>
      </c>
      <c r="E146" s="202" t="s">
        <v>694</v>
      </c>
      <c r="F146" s="202" t="s">
        <v>695</v>
      </c>
      <c r="G146" s="189"/>
      <c r="H146" s="189"/>
      <c r="I146" s="192"/>
      <c r="J146" s="203">
        <f>BK146</f>
        <v>0</v>
      </c>
      <c r="K146" s="189"/>
      <c r="L146" s="194"/>
      <c r="M146" s="195"/>
      <c r="N146" s="196"/>
      <c r="O146" s="196"/>
      <c r="P146" s="197">
        <f>SUM(P147:P188)</f>
        <v>0</v>
      </c>
      <c r="Q146" s="196"/>
      <c r="R146" s="197">
        <f>SUM(R147:R188)</f>
        <v>2.6953814999999999</v>
      </c>
      <c r="S146" s="196"/>
      <c r="T146" s="198">
        <f>SUM(T147:T188)</f>
        <v>1.8707499999999999</v>
      </c>
      <c r="U146" s="12"/>
      <c r="V146" s="12"/>
      <c r="W146" s="12"/>
      <c r="X146" s="12"/>
      <c r="Y146" s="12"/>
      <c r="Z146" s="12"/>
      <c r="AA146" s="12"/>
      <c r="AB146" s="12"/>
      <c r="AC146" s="12"/>
      <c r="AD146" s="12"/>
      <c r="AE146" s="12"/>
      <c r="AR146" s="199" t="s">
        <v>169</v>
      </c>
      <c r="AT146" s="200" t="s">
        <v>71</v>
      </c>
      <c r="AU146" s="200" t="s">
        <v>80</v>
      </c>
      <c r="AY146" s="199" t="s">
        <v>159</v>
      </c>
      <c r="BK146" s="201">
        <f>SUM(BK147:BK188)</f>
        <v>0</v>
      </c>
    </row>
    <row r="147" s="2" customFormat="1" ht="24.15" customHeight="1">
      <c r="A147" s="38"/>
      <c r="B147" s="39"/>
      <c r="C147" s="204" t="s">
        <v>327</v>
      </c>
      <c r="D147" s="204" t="s">
        <v>163</v>
      </c>
      <c r="E147" s="205" t="s">
        <v>697</v>
      </c>
      <c r="F147" s="206" t="s">
        <v>698</v>
      </c>
      <c r="G147" s="207" t="s">
        <v>166</v>
      </c>
      <c r="H147" s="208">
        <v>282</v>
      </c>
      <c r="I147" s="209"/>
      <c r="J147" s="210">
        <f>ROUND(I147*H147,2)</f>
        <v>0</v>
      </c>
      <c r="K147" s="206" t="s">
        <v>167</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301</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301</v>
      </c>
      <c r="BM147" s="215" t="s">
        <v>1122</v>
      </c>
    </row>
    <row r="148" s="14" customFormat="1">
      <c r="A148" s="14"/>
      <c r="B148" s="232"/>
      <c r="C148" s="233"/>
      <c r="D148" s="217" t="s">
        <v>173</v>
      </c>
      <c r="E148" s="234" t="s">
        <v>19</v>
      </c>
      <c r="F148" s="235" t="s">
        <v>1123</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80</v>
      </c>
      <c r="AY148" s="242" t="s">
        <v>159</v>
      </c>
    </row>
    <row r="149" s="2" customFormat="1" ht="24.15" customHeight="1">
      <c r="A149" s="38"/>
      <c r="B149" s="39"/>
      <c r="C149" s="204" t="s">
        <v>115</v>
      </c>
      <c r="D149" s="204" t="s">
        <v>163</v>
      </c>
      <c r="E149" s="205" t="s">
        <v>1124</v>
      </c>
      <c r="F149" s="206" t="s">
        <v>1125</v>
      </c>
      <c r="G149" s="207" t="s">
        <v>278</v>
      </c>
      <c r="H149" s="208">
        <v>18</v>
      </c>
      <c r="I149" s="209"/>
      <c r="J149" s="210">
        <f>ROUND(I149*H149,2)</f>
        <v>0</v>
      </c>
      <c r="K149" s="206" t="s">
        <v>167</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301</v>
      </c>
      <c r="AT149" s="215" t="s">
        <v>163</v>
      </c>
      <c r="AU149" s="215" t="s">
        <v>169</v>
      </c>
      <c r="AY149" s="17" t="s">
        <v>159</v>
      </c>
      <c r="BE149" s="216">
        <f>IF(N149="základní",J149,0)</f>
        <v>0</v>
      </c>
      <c r="BF149" s="216">
        <f>IF(N149="snížená",J149,0)</f>
        <v>0</v>
      </c>
      <c r="BG149" s="216">
        <f>IF(N149="zákl. přenesená",J149,0)</f>
        <v>0</v>
      </c>
      <c r="BH149" s="216">
        <f>IF(N149="sníž. přenesená",J149,0)</f>
        <v>0</v>
      </c>
      <c r="BI149" s="216">
        <f>IF(N149="nulová",J149,0)</f>
        <v>0</v>
      </c>
      <c r="BJ149" s="17" t="s">
        <v>169</v>
      </c>
      <c r="BK149" s="216">
        <f>ROUND(I149*H149,2)</f>
        <v>0</v>
      </c>
      <c r="BL149" s="17" t="s">
        <v>301</v>
      </c>
      <c r="BM149" s="215" t="s">
        <v>1126</v>
      </c>
    </row>
    <row r="150" s="2" customFormat="1" ht="24.15" customHeight="1">
      <c r="A150" s="38"/>
      <c r="B150" s="39"/>
      <c r="C150" s="204" t="s">
        <v>340</v>
      </c>
      <c r="D150" s="204" t="s">
        <v>163</v>
      </c>
      <c r="E150" s="205" t="s">
        <v>1127</v>
      </c>
      <c r="F150" s="206" t="s">
        <v>1128</v>
      </c>
      <c r="G150" s="207" t="s">
        <v>278</v>
      </c>
      <c r="H150" s="208">
        <v>37</v>
      </c>
      <c r="I150" s="209"/>
      <c r="J150" s="210">
        <f>ROUND(I150*H150,2)</f>
        <v>0</v>
      </c>
      <c r="K150" s="206" t="s">
        <v>167</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301</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301</v>
      </c>
      <c r="BM150" s="215" t="s">
        <v>1129</v>
      </c>
    </row>
    <row r="151" s="14" customFormat="1">
      <c r="A151" s="14"/>
      <c r="B151" s="232"/>
      <c r="C151" s="233"/>
      <c r="D151" s="217" t="s">
        <v>173</v>
      </c>
      <c r="E151" s="234" t="s">
        <v>19</v>
      </c>
      <c r="F151" s="235" t="s">
        <v>715</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173</v>
      </c>
      <c r="AU151" s="242" t="s">
        <v>169</v>
      </c>
      <c r="AV151" s="14" t="s">
        <v>169</v>
      </c>
      <c r="AW151" s="14" t="s">
        <v>33</v>
      </c>
      <c r="AX151" s="14" t="s">
        <v>80</v>
      </c>
      <c r="AY151" s="242" t="s">
        <v>159</v>
      </c>
    </row>
    <row r="152" s="2" customFormat="1" ht="24.15" customHeight="1">
      <c r="A152" s="38"/>
      <c r="B152" s="39"/>
      <c r="C152" s="204" t="s">
        <v>345</v>
      </c>
      <c r="D152" s="204" t="s">
        <v>163</v>
      </c>
      <c r="E152" s="205" t="s">
        <v>1130</v>
      </c>
      <c r="F152" s="206" t="s">
        <v>1131</v>
      </c>
      <c r="G152" s="207" t="s">
        <v>731</v>
      </c>
      <c r="H152" s="208">
        <v>6</v>
      </c>
      <c r="I152" s="209"/>
      <c r="J152" s="210">
        <f>ROUND(I152*H152,2)</f>
        <v>0</v>
      </c>
      <c r="K152" s="206" t="s">
        <v>167</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301</v>
      </c>
      <c r="AT152" s="215" t="s">
        <v>163</v>
      </c>
      <c r="AU152" s="215" t="s">
        <v>169</v>
      </c>
      <c r="AY152" s="17" t="s">
        <v>159</v>
      </c>
      <c r="BE152" s="216">
        <f>IF(N152="základní",J152,0)</f>
        <v>0</v>
      </c>
      <c r="BF152" s="216">
        <f>IF(N152="snížená",J152,0)</f>
        <v>0</v>
      </c>
      <c r="BG152" s="216">
        <f>IF(N152="zákl. přenesená",J152,0)</f>
        <v>0</v>
      </c>
      <c r="BH152" s="216">
        <f>IF(N152="sníž. přenesená",J152,0)</f>
        <v>0</v>
      </c>
      <c r="BI152" s="216">
        <f>IF(N152="nulová",J152,0)</f>
        <v>0</v>
      </c>
      <c r="BJ152" s="17" t="s">
        <v>169</v>
      </c>
      <c r="BK152" s="216">
        <f>ROUND(I152*H152,2)</f>
        <v>0</v>
      </c>
      <c r="BL152" s="17" t="s">
        <v>301</v>
      </c>
      <c r="BM152" s="215" t="s">
        <v>1132</v>
      </c>
    </row>
    <row r="153" s="2" customFormat="1" ht="24.15" customHeight="1">
      <c r="A153" s="38"/>
      <c r="B153" s="39"/>
      <c r="C153" s="204" t="s">
        <v>356</v>
      </c>
      <c r="D153" s="204" t="s">
        <v>163</v>
      </c>
      <c r="E153" s="205" t="s">
        <v>1133</v>
      </c>
      <c r="F153" s="206" t="s">
        <v>1134</v>
      </c>
      <c r="G153" s="207" t="s">
        <v>278</v>
      </c>
      <c r="H153" s="208">
        <v>16</v>
      </c>
      <c r="I153" s="209"/>
      <c r="J153" s="210">
        <f>ROUND(I153*H153,2)</f>
        <v>0</v>
      </c>
      <c r="K153" s="206" t="s">
        <v>167</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301</v>
      </c>
      <c r="AT153" s="215" t="s">
        <v>163</v>
      </c>
      <c r="AU153" s="215" t="s">
        <v>169</v>
      </c>
      <c r="AY153" s="17" t="s">
        <v>159</v>
      </c>
      <c r="BE153" s="216">
        <f>IF(N153="základní",J153,0)</f>
        <v>0</v>
      </c>
      <c r="BF153" s="216">
        <f>IF(N153="snížená",J153,0)</f>
        <v>0</v>
      </c>
      <c r="BG153" s="216">
        <f>IF(N153="zákl. přenesená",J153,0)</f>
        <v>0</v>
      </c>
      <c r="BH153" s="216">
        <f>IF(N153="sníž. přenesená",J153,0)</f>
        <v>0</v>
      </c>
      <c r="BI153" s="216">
        <f>IF(N153="nulová",J153,0)</f>
        <v>0</v>
      </c>
      <c r="BJ153" s="17" t="s">
        <v>169</v>
      </c>
      <c r="BK153" s="216">
        <f>ROUND(I153*H153,2)</f>
        <v>0</v>
      </c>
      <c r="BL153" s="17" t="s">
        <v>301</v>
      </c>
      <c r="BM153" s="215" t="s">
        <v>1135</v>
      </c>
    </row>
    <row r="154" s="14" customFormat="1">
      <c r="A154" s="14"/>
      <c r="B154" s="232"/>
      <c r="C154" s="233"/>
      <c r="D154" s="217" t="s">
        <v>173</v>
      </c>
      <c r="E154" s="234" t="s">
        <v>19</v>
      </c>
      <c r="F154" s="235" t="s">
        <v>1136</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173</v>
      </c>
      <c r="AU154" s="242" t="s">
        <v>169</v>
      </c>
      <c r="AV154" s="14" t="s">
        <v>169</v>
      </c>
      <c r="AW154" s="14" t="s">
        <v>33</v>
      </c>
      <c r="AX154" s="14" t="s">
        <v>80</v>
      </c>
      <c r="AY154" s="242" t="s">
        <v>159</v>
      </c>
    </row>
    <row r="155" s="2" customFormat="1" ht="24.15" customHeight="1">
      <c r="A155" s="38"/>
      <c r="B155" s="39"/>
      <c r="C155" s="204" t="s">
        <v>366</v>
      </c>
      <c r="D155" s="204" t="s">
        <v>163</v>
      </c>
      <c r="E155" s="205" t="s">
        <v>1137</v>
      </c>
      <c r="F155" s="206" t="s">
        <v>1138</v>
      </c>
      <c r="G155" s="207" t="s">
        <v>731</v>
      </c>
      <c r="H155" s="208">
        <v>10</v>
      </c>
      <c r="I155" s="209"/>
      <c r="J155" s="210">
        <f>ROUND(I155*H155,2)</f>
        <v>0</v>
      </c>
      <c r="K155" s="206" t="s">
        <v>167</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301</v>
      </c>
      <c r="AT155" s="215" t="s">
        <v>163</v>
      </c>
      <c r="AU155" s="215" t="s">
        <v>169</v>
      </c>
      <c r="AY155" s="17" t="s">
        <v>159</v>
      </c>
      <c r="BE155" s="216">
        <f>IF(N155="základní",J155,0)</f>
        <v>0</v>
      </c>
      <c r="BF155" s="216">
        <f>IF(N155="snížená",J155,0)</f>
        <v>0</v>
      </c>
      <c r="BG155" s="216">
        <f>IF(N155="zákl. přenesená",J155,0)</f>
        <v>0</v>
      </c>
      <c r="BH155" s="216">
        <f>IF(N155="sníž. přenesená",J155,0)</f>
        <v>0</v>
      </c>
      <c r="BI155" s="216">
        <f>IF(N155="nulová",J155,0)</f>
        <v>0</v>
      </c>
      <c r="BJ155" s="17" t="s">
        <v>169</v>
      </c>
      <c r="BK155" s="216">
        <f>ROUND(I155*H155,2)</f>
        <v>0</v>
      </c>
      <c r="BL155" s="17" t="s">
        <v>301</v>
      </c>
      <c r="BM155" s="215" t="s">
        <v>1139</v>
      </c>
    </row>
    <row r="156" s="2" customFormat="1" ht="37.8" customHeight="1">
      <c r="A156" s="38"/>
      <c r="B156" s="39"/>
      <c r="C156" s="204" t="s">
        <v>368</v>
      </c>
      <c r="D156" s="204" t="s">
        <v>163</v>
      </c>
      <c r="E156" s="205" t="s">
        <v>1140</v>
      </c>
      <c r="F156" s="206" t="s">
        <v>1141</v>
      </c>
      <c r="G156" s="207" t="s">
        <v>731</v>
      </c>
      <c r="H156" s="208">
        <v>5</v>
      </c>
      <c r="I156" s="209"/>
      <c r="J156" s="210">
        <f>ROUND(I156*H156,2)</f>
        <v>0</v>
      </c>
      <c r="K156" s="206" t="s">
        <v>167</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301</v>
      </c>
      <c r="AT156" s="215" t="s">
        <v>163</v>
      </c>
      <c r="AU156" s="215" t="s">
        <v>169</v>
      </c>
      <c r="AY156" s="17" t="s">
        <v>159</v>
      </c>
      <c r="BE156" s="216">
        <f>IF(N156="základní",J156,0)</f>
        <v>0</v>
      </c>
      <c r="BF156" s="216">
        <f>IF(N156="snížená",J156,0)</f>
        <v>0</v>
      </c>
      <c r="BG156" s="216">
        <f>IF(N156="zákl. přenesená",J156,0)</f>
        <v>0</v>
      </c>
      <c r="BH156" s="216">
        <f>IF(N156="sníž. přenesená",J156,0)</f>
        <v>0</v>
      </c>
      <c r="BI156" s="216">
        <f>IF(N156="nulová",J156,0)</f>
        <v>0</v>
      </c>
      <c r="BJ156" s="17" t="s">
        <v>169</v>
      </c>
      <c r="BK156" s="216">
        <f>ROUND(I156*H156,2)</f>
        <v>0</v>
      </c>
      <c r="BL156" s="17" t="s">
        <v>301</v>
      </c>
      <c r="BM156" s="215" t="s">
        <v>1142</v>
      </c>
    </row>
    <row r="157" s="2" customFormat="1" ht="24.15" customHeight="1">
      <c r="A157" s="38"/>
      <c r="B157" s="39"/>
      <c r="C157" s="204" t="s">
        <v>371</v>
      </c>
      <c r="D157" s="204" t="s">
        <v>163</v>
      </c>
      <c r="E157" s="205" t="s">
        <v>1143</v>
      </c>
      <c r="F157" s="206" t="s">
        <v>1144</v>
      </c>
      <c r="G157" s="207" t="s">
        <v>278</v>
      </c>
      <c r="H157" s="208">
        <v>84</v>
      </c>
      <c r="I157" s="209"/>
      <c r="J157" s="210">
        <f>ROUND(I157*H157,2)</f>
        <v>0</v>
      </c>
      <c r="K157" s="206" t="s">
        <v>167</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301</v>
      </c>
      <c r="AT157" s="215" t="s">
        <v>163</v>
      </c>
      <c r="AU157" s="215" t="s">
        <v>169</v>
      </c>
      <c r="AY157" s="17" t="s">
        <v>159</v>
      </c>
      <c r="BE157" s="216">
        <f>IF(N157="základní",J157,0)</f>
        <v>0</v>
      </c>
      <c r="BF157" s="216">
        <f>IF(N157="snížená",J157,0)</f>
        <v>0</v>
      </c>
      <c r="BG157" s="216">
        <f>IF(N157="zákl. přenesená",J157,0)</f>
        <v>0</v>
      </c>
      <c r="BH157" s="216">
        <f>IF(N157="sníž. přenesená",J157,0)</f>
        <v>0</v>
      </c>
      <c r="BI157" s="216">
        <f>IF(N157="nulová",J157,0)</f>
        <v>0</v>
      </c>
      <c r="BJ157" s="17" t="s">
        <v>169</v>
      </c>
      <c r="BK157" s="216">
        <f>ROUND(I157*H157,2)</f>
        <v>0</v>
      </c>
      <c r="BL157" s="17" t="s">
        <v>301</v>
      </c>
      <c r="BM157" s="215" t="s">
        <v>1145</v>
      </c>
    </row>
    <row r="158" s="2" customFormat="1">
      <c r="A158" s="38"/>
      <c r="B158" s="39"/>
      <c r="C158" s="40"/>
      <c r="D158" s="217" t="s">
        <v>171</v>
      </c>
      <c r="E158" s="40"/>
      <c r="F158" s="218" t="s">
        <v>1146</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171</v>
      </c>
      <c r="AU158" s="17" t="s">
        <v>169</v>
      </c>
    </row>
    <row r="159" s="14" customFormat="1">
      <c r="A159" s="14"/>
      <c r="B159" s="232"/>
      <c r="C159" s="233"/>
      <c r="D159" s="217" t="s">
        <v>173</v>
      </c>
      <c r="E159" s="234" t="s">
        <v>19</v>
      </c>
      <c r="F159" s="235" t="s">
        <v>1147</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173</v>
      </c>
      <c r="AU159" s="242" t="s">
        <v>169</v>
      </c>
      <c r="AV159" s="14" t="s">
        <v>169</v>
      </c>
      <c r="AW159" s="14" t="s">
        <v>33</v>
      </c>
      <c r="AX159" s="14" t="s">
        <v>80</v>
      </c>
      <c r="AY159" s="242" t="s">
        <v>159</v>
      </c>
    </row>
    <row r="160" s="2" customFormat="1" ht="62.7" customHeight="1">
      <c r="A160" s="38"/>
      <c r="B160" s="39"/>
      <c r="C160" s="204" t="s">
        <v>378</v>
      </c>
      <c r="D160" s="204" t="s">
        <v>163</v>
      </c>
      <c r="E160" s="205" t="s">
        <v>1148</v>
      </c>
      <c r="F160" s="206" t="s">
        <v>1149</v>
      </c>
      <c r="G160" s="207" t="s">
        <v>166</v>
      </c>
      <c r="H160" s="208">
        <v>282</v>
      </c>
      <c r="I160" s="209"/>
      <c r="J160" s="210">
        <f>ROUND(I160*H160,2)</f>
        <v>0</v>
      </c>
      <c r="K160" s="206" t="s">
        <v>167</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301</v>
      </c>
      <c r="AT160" s="215" t="s">
        <v>163</v>
      </c>
      <c r="AU160" s="215" t="s">
        <v>169</v>
      </c>
      <c r="AY160" s="17" t="s">
        <v>159</v>
      </c>
      <c r="BE160" s="216">
        <f>IF(N160="základní",J160,0)</f>
        <v>0</v>
      </c>
      <c r="BF160" s="216">
        <f>IF(N160="snížená",J160,0)</f>
        <v>0</v>
      </c>
      <c r="BG160" s="216">
        <f>IF(N160="zákl. přenesená",J160,0)</f>
        <v>0</v>
      </c>
      <c r="BH160" s="216">
        <f>IF(N160="sníž. přenesená",J160,0)</f>
        <v>0</v>
      </c>
      <c r="BI160" s="216">
        <f>IF(N160="nulová",J160,0)</f>
        <v>0</v>
      </c>
      <c r="BJ160" s="17" t="s">
        <v>169</v>
      </c>
      <c r="BK160" s="216">
        <f>ROUND(I160*H160,2)</f>
        <v>0</v>
      </c>
      <c r="BL160" s="17" t="s">
        <v>301</v>
      </c>
      <c r="BM160" s="215" t="s">
        <v>1150</v>
      </c>
    </row>
    <row r="161" s="2" customFormat="1" ht="24.15" customHeight="1">
      <c r="A161" s="38"/>
      <c r="B161" s="39"/>
      <c r="C161" s="204" t="s">
        <v>381</v>
      </c>
      <c r="D161" s="204" t="s">
        <v>163</v>
      </c>
      <c r="E161" s="205" t="s">
        <v>1151</v>
      </c>
      <c r="F161" s="206" t="s">
        <v>1152</v>
      </c>
      <c r="G161" s="207" t="s">
        <v>278</v>
      </c>
      <c r="H161" s="208">
        <v>35</v>
      </c>
      <c r="I161" s="209"/>
      <c r="J161" s="210">
        <f>ROUND(I161*H161,2)</f>
        <v>0</v>
      </c>
      <c r="K161" s="206" t="s">
        <v>167</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301</v>
      </c>
      <c r="AT161" s="215" t="s">
        <v>163</v>
      </c>
      <c r="AU161" s="215" t="s">
        <v>169</v>
      </c>
      <c r="AY161" s="17" t="s">
        <v>159</v>
      </c>
      <c r="BE161" s="216">
        <f>IF(N161="základní",J161,0)</f>
        <v>0</v>
      </c>
      <c r="BF161" s="216">
        <f>IF(N161="snížená",J161,0)</f>
        <v>0</v>
      </c>
      <c r="BG161" s="216">
        <f>IF(N161="zákl. přenesená",J161,0)</f>
        <v>0</v>
      </c>
      <c r="BH161" s="216">
        <f>IF(N161="sníž. přenesená",J161,0)</f>
        <v>0</v>
      </c>
      <c r="BI161" s="216">
        <f>IF(N161="nulová",J161,0)</f>
        <v>0</v>
      </c>
      <c r="BJ161" s="17" t="s">
        <v>169</v>
      </c>
      <c r="BK161" s="216">
        <f>ROUND(I161*H161,2)</f>
        <v>0</v>
      </c>
      <c r="BL161" s="17" t="s">
        <v>301</v>
      </c>
      <c r="BM161" s="215" t="s">
        <v>1153</v>
      </c>
    </row>
    <row r="162" s="14" customFormat="1">
      <c r="A162" s="14"/>
      <c r="B162" s="232"/>
      <c r="C162" s="233"/>
      <c r="D162" s="217" t="s">
        <v>173</v>
      </c>
      <c r="E162" s="234" t="s">
        <v>19</v>
      </c>
      <c r="F162" s="235" t="s">
        <v>1154</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173</v>
      </c>
      <c r="AU162" s="242" t="s">
        <v>169</v>
      </c>
      <c r="AV162" s="14" t="s">
        <v>169</v>
      </c>
      <c r="AW162" s="14" t="s">
        <v>33</v>
      </c>
      <c r="AX162" s="14" t="s">
        <v>80</v>
      </c>
      <c r="AY162" s="242" t="s">
        <v>159</v>
      </c>
    </row>
    <row r="163" s="2" customFormat="1" ht="14.4" customHeight="1">
      <c r="A163" s="38"/>
      <c r="B163" s="39"/>
      <c r="C163" s="254" t="s">
        <v>118</v>
      </c>
      <c r="D163" s="254" t="s">
        <v>206</v>
      </c>
      <c r="E163" s="255" t="s">
        <v>1155</v>
      </c>
      <c r="F163" s="256" t="s">
        <v>1156</v>
      </c>
      <c r="G163" s="257" t="s">
        <v>278</v>
      </c>
      <c r="H163" s="258">
        <v>35</v>
      </c>
      <c r="I163" s="259"/>
      <c r="J163" s="260">
        <f>ROUND(I163*H163,2)</f>
        <v>0</v>
      </c>
      <c r="K163" s="256" t="s">
        <v>167</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392</v>
      </c>
      <c r="AT163" s="215" t="s">
        <v>206</v>
      </c>
      <c r="AU163" s="215" t="s">
        <v>169</v>
      </c>
      <c r="AY163" s="17" t="s">
        <v>159</v>
      </c>
      <c r="BE163" s="216">
        <f>IF(N163="základní",J163,0)</f>
        <v>0</v>
      </c>
      <c r="BF163" s="216">
        <f>IF(N163="snížená",J163,0)</f>
        <v>0</v>
      </c>
      <c r="BG163" s="216">
        <f>IF(N163="zákl. přenesená",J163,0)</f>
        <v>0</v>
      </c>
      <c r="BH163" s="216">
        <f>IF(N163="sníž. přenesená",J163,0)</f>
        <v>0</v>
      </c>
      <c r="BI163" s="216">
        <f>IF(N163="nulová",J163,0)</f>
        <v>0</v>
      </c>
      <c r="BJ163" s="17" t="s">
        <v>169</v>
      </c>
      <c r="BK163" s="216">
        <f>ROUND(I163*H163,2)</f>
        <v>0</v>
      </c>
      <c r="BL163" s="17" t="s">
        <v>301</v>
      </c>
      <c r="BM163" s="215" t="s">
        <v>1157</v>
      </c>
    </row>
    <row r="164" s="2" customFormat="1" ht="24.15" customHeight="1">
      <c r="A164" s="38"/>
      <c r="B164" s="39"/>
      <c r="C164" s="254" t="s">
        <v>1038</v>
      </c>
      <c r="D164" s="254" t="s">
        <v>206</v>
      </c>
      <c r="E164" s="255" t="s">
        <v>1158</v>
      </c>
      <c r="F164" s="256" t="s">
        <v>1159</v>
      </c>
      <c r="G164" s="257" t="s">
        <v>731</v>
      </c>
      <c r="H164" s="258">
        <v>70</v>
      </c>
      <c r="I164" s="259"/>
      <c r="J164" s="260">
        <f>ROUND(I164*H164,2)</f>
        <v>0</v>
      </c>
      <c r="K164" s="256" t="s">
        <v>167</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392</v>
      </c>
      <c r="AT164" s="215" t="s">
        <v>206</v>
      </c>
      <c r="AU164" s="215" t="s">
        <v>169</v>
      </c>
      <c r="AY164" s="17" t="s">
        <v>159</v>
      </c>
      <c r="BE164" s="216">
        <f>IF(N164="základní",J164,0)</f>
        <v>0</v>
      </c>
      <c r="BF164" s="216">
        <f>IF(N164="snížená",J164,0)</f>
        <v>0</v>
      </c>
      <c r="BG164" s="216">
        <f>IF(N164="zákl. přenesená",J164,0)</f>
        <v>0</v>
      </c>
      <c r="BH164" s="216">
        <f>IF(N164="sníž. přenesená",J164,0)</f>
        <v>0</v>
      </c>
      <c r="BI164" s="216">
        <f>IF(N164="nulová",J164,0)</f>
        <v>0</v>
      </c>
      <c r="BJ164" s="17" t="s">
        <v>169</v>
      </c>
      <c r="BK164" s="216">
        <f>ROUND(I164*H164,2)</f>
        <v>0</v>
      </c>
      <c r="BL164" s="17" t="s">
        <v>301</v>
      </c>
      <c r="BM164" s="215" t="s">
        <v>1160</v>
      </c>
    </row>
    <row r="165" s="2" customFormat="1" ht="37.8" customHeight="1">
      <c r="A165" s="38"/>
      <c r="B165" s="39"/>
      <c r="C165" s="204" t="s">
        <v>392</v>
      </c>
      <c r="D165" s="204" t="s">
        <v>163</v>
      </c>
      <c r="E165" s="205" t="s">
        <v>1161</v>
      </c>
      <c r="F165" s="206" t="s">
        <v>1162</v>
      </c>
      <c r="G165" s="207" t="s">
        <v>278</v>
      </c>
      <c r="H165" s="208">
        <v>18.5</v>
      </c>
      <c r="I165" s="209"/>
      <c r="J165" s="210">
        <f>ROUND(I165*H165,2)</f>
        <v>0</v>
      </c>
      <c r="K165" s="206" t="s">
        <v>167</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301</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301</v>
      </c>
      <c r="BM165" s="215" t="s">
        <v>1163</v>
      </c>
    </row>
    <row r="166" s="2" customFormat="1">
      <c r="A166" s="38"/>
      <c r="B166" s="39"/>
      <c r="C166" s="40"/>
      <c r="D166" s="217" t="s">
        <v>171</v>
      </c>
      <c r="E166" s="40"/>
      <c r="F166" s="218" t="s">
        <v>1164</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2" customFormat="1" ht="24.15" customHeight="1">
      <c r="A167" s="38"/>
      <c r="B167" s="39"/>
      <c r="C167" s="204" t="s">
        <v>400</v>
      </c>
      <c r="D167" s="204" t="s">
        <v>163</v>
      </c>
      <c r="E167" s="205" t="s">
        <v>1165</v>
      </c>
      <c r="F167" s="206" t="s">
        <v>1166</v>
      </c>
      <c r="G167" s="207" t="s">
        <v>278</v>
      </c>
      <c r="H167" s="208">
        <v>16</v>
      </c>
      <c r="I167" s="209"/>
      <c r="J167" s="210">
        <f>ROUND(I167*H167,2)</f>
        <v>0</v>
      </c>
      <c r="K167" s="206" t="s">
        <v>167</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301</v>
      </c>
      <c r="AT167" s="215" t="s">
        <v>163</v>
      </c>
      <c r="AU167" s="215" t="s">
        <v>169</v>
      </c>
      <c r="AY167" s="17" t="s">
        <v>159</v>
      </c>
      <c r="BE167" s="216">
        <f>IF(N167="základní",J167,0)</f>
        <v>0</v>
      </c>
      <c r="BF167" s="216">
        <f>IF(N167="snížená",J167,0)</f>
        <v>0</v>
      </c>
      <c r="BG167" s="216">
        <f>IF(N167="zákl. přenesená",J167,0)</f>
        <v>0</v>
      </c>
      <c r="BH167" s="216">
        <f>IF(N167="sníž. přenesená",J167,0)</f>
        <v>0</v>
      </c>
      <c r="BI167" s="216">
        <f>IF(N167="nulová",J167,0)</f>
        <v>0</v>
      </c>
      <c r="BJ167" s="17" t="s">
        <v>169</v>
      </c>
      <c r="BK167" s="216">
        <f>ROUND(I167*H167,2)</f>
        <v>0</v>
      </c>
      <c r="BL167" s="17" t="s">
        <v>301</v>
      </c>
      <c r="BM167" s="215" t="s">
        <v>1167</v>
      </c>
    </row>
    <row r="168" s="2" customFormat="1">
      <c r="A168" s="38"/>
      <c r="B168" s="39"/>
      <c r="C168" s="40"/>
      <c r="D168" s="217" t="s">
        <v>171</v>
      </c>
      <c r="E168" s="40"/>
      <c r="F168" s="218" t="s">
        <v>1164</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171</v>
      </c>
      <c r="AU168" s="17" t="s">
        <v>169</v>
      </c>
    </row>
    <row r="169" s="14" customFormat="1">
      <c r="A169" s="14"/>
      <c r="B169" s="232"/>
      <c r="C169" s="233"/>
      <c r="D169" s="217" t="s">
        <v>173</v>
      </c>
      <c r="E169" s="234" t="s">
        <v>19</v>
      </c>
      <c r="F169" s="235" t="s">
        <v>1136</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5" customFormat="1">
      <c r="A170" s="15"/>
      <c r="B170" s="243"/>
      <c r="C170" s="244"/>
      <c r="D170" s="217" t="s">
        <v>173</v>
      </c>
      <c r="E170" s="245" t="s">
        <v>19</v>
      </c>
      <c r="F170" s="246" t="s">
        <v>177</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173</v>
      </c>
      <c r="AU170" s="253" t="s">
        <v>169</v>
      </c>
      <c r="AV170" s="15" t="s">
        <v>168</v>
      </c>
      <c r="AW170" s="15" t="s">
        <v>33</v>
      </c>
      <c r="AX170" s="15" t="s">
        <v>80</v>
      </c>
      <c r="AY170" s="253" t="s">
        <v>159</v>
      </c>
    </row>
    <row r="171" s="2" customFormat="1" ht="24.15" customHeight="1">
      <c r="A171" s="38"/>
      <c r="B171" s="39"/>
      <c r="C171" s="204" t="s">
        <v>406</v>
      </c>
      <c r="D171" s="204" t="s">
        <v>163</v>
      </c>
      <c r="E171" s="205" t="s">
        <v>1168</v>
      </c>
      <c r="F171" s="206" t="s">
        <v>1169</v>
      </c>
      <c r="G171" s="207" t="s">
        <v>278</v>
      </c>
      <c r="H171" s="208">
        <v>16</v>
      </c>
      <c r="I171" s="209"/>
      <c r="J171" s="210">
        <f>ROUND(I171*H171,2)</f>
        <v>0</v>
      </c>
      <c r="K171" s="206" t="s">
        <v>167</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301</v>
      </c>
      <c r="AT171" s="215" t="s">
        <v>163</v>
      </c>
      <c r="AU171" s="215" t="s">
        <v>169</v>
      </c>
      <c r="AY171" s="17" t="s">
        <v>159</v>
      </c>
      <c r="BE171" s="216">
        <f>IF(N171="základní",J171,0)</f>
        <v>0</v>
      </c>
      <c r="BF171" s="216">
        <f>IF(N171="snížená",J171,0)</f>
        <v>0</v>
      </c>
      <c r="BG171" s="216">
        <f>IF(N171="zákl. přenesená",J171,0)</f>
        <v>0</v>
      </c>
      <c r="BH171" s="216">
        <f>IF(N171="sníž. přenesená",J171,0)</f>
        <v>0</v>
      </c>
      <c r="BI171" s="216">
        <f>IF(N171="nulová",J171,0)</f>
        <v>0</v>
      </c>
      <c r="BJ171" s="17" t="s">
        <v>169</v>
      </c>
      <c r="BK171" s="216">
        <f>ROUND(I171*H171,2)</f>
        <v>0</v>
      </c>
      <c r="BL171" s="17" t="s">
        <v>301</v>
      </c>
      <c r="BM171" s="215" t="s">
        <v>1170</v>
      </c>
    </row>
    <row r="172" s="2" customFormat="1">
      <c r="A172" s="38"/>
      <c r="B172" s="39"/>
      <c r="C172" s="40"/>
      <c r="D172" s="217" t="s">
        <v>171</v>
      </c>
      <c r="E172" s="40"/>
      <c r="F172" s="218" t="s">
        <v>1164</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171</v>
      </c>
      <c r="AU172" s="17" t="s">
        <v>169</v>
      </c>
    </row>
    <row r="173" s="14" customFormat="1">
      <c r="A173" s="14"/>
      <c r="B173" s="232"/>
      <c r="C173" s="233"/>
      <c r="D173" s="217" t="s">
        <v>173</v>
      </c>
      <c r="E173" s="234" t="s">
        <v>19</v>
      </c>
      <c r="F173" s="235" t="s">
        <v>1136</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80</v>
      </c>
      <c r="AY173" s="242" t="s">
        <v>159</v>
      </c>
    </row>
    <row r="174" s="2" customFormat="1" ht="37.8" customHeight="1">
      <c r="A174" s="38"/>
      <c r="B174" s="39"/>
      <c r="C174" s="204" t="s">
        <v>264</v>
      </c>
      <c r="D174" s="204" t="s">
        <v>163</v>
      </c>
      <c r="E174" s="205" t="s">
        <v>1171</v>
      </c>
      <c r="F174" s="206" t="s">
        <v>1172</v>
      </c>
      <c r="G174" s="207" t="s">
        <v>278</v>
      </c>
      <c r="H174" s="208">
        <v>37</v>
      </c>
      <c r="I174" s="209"/>
      <c r="J174" s="210">
        <f>ROUND(I174*H174,2)</f>
        <v>0</v>
      </c>
      <c r="K174" s="206" t="s">
        <v>167</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301</v>
      </c>
      <c r="AT174" s="215" t="s">
        <v>163</v>
      </c>
      <c r="AU174" s="215" t="s">
        <v>169</v>
      </c>
      <c r="AY174" s="17" t="s">
        <v>159</v>
      </c>
      <c r="BE174" s="216">
        <f>IF(N174="základní",J174,0)</f>
        <v>0</v>
      </c>
      <c r="BF174" s="216">
        <f>IF(N174="snížená",J174,0)</f>
        <v>0</v>
      </c>
      <c r="BG174" s="216">
        <f>IF(N174="zákl. přenesená",J174,0)</f>
        <v>0</v>
      </c>
      <c r="BH174" s="216">
        <f>IF(N174="sníž. přenesená",J174,0)</f>
        <v>0</v>
      </c>
      <c r="BI174" s="216">
        <f>IF(N174="nulová",J174,0)</f>
        <v>0</v>
      </c>
      <c r="BJ174" s="17" t="s">
        <v>169</v>
      </c>
      <c r="BK174" s="216">
        <f>ROUND(I174*H174,2)</f>
        <v>0</v>
      </c>
      <c r="BL174" s="17" t="s">
        <v>301</v>
      </c>
      <c r="BM174" s="215" t="s">
        <v>1173</v>
      </c>
    </row>
    <row r="175" s="2" customFormat="1">
      <c r="A175" s="38"/>
      <c r="B175" s="39"/>
      <c r="C175" s="40"/>
      <c r="D175" s="217" t="s">
        <v>171</v>
      </c>
      <c r="E175" s="40"/>
      <c r="F175" s="218" t="s">
        <v>1164</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171</v>
      </c>
      <c r="AU175" s="17" t="s">
        <v>169</v>
      </c>
    </row>
    <row r="176" s="14" customFormat="1">
      <c r="A176" s="14"/>
      <c r="B176" s="232"/>
      <c r="C176" s="233"/>
      <c r="D176" s="217" t="s">
        <v>173</v>
      </c>
      <c r="E176" s="234" t="s">
        <v>19</v>
      </c>
      <c r="F176" s="235" t="s">
        <v>715</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173</v>
      </c>
      <c r="AU176" s="242" t="s">
        <v>169</v>
      </c>
      <c r="AV176" s="14" t="s">
        <v>169</v>
      </c>
      <c r="AW176" s="14" t="s">
        <v>33</v>
      </c>
      <c r="AX176" s="14" t="s">
        <v>72</v>
      </c>
      <c r="AY176" s="242" t="s">
        <v>159</v>
      </c>
    </row>
    <row r="177" s="15" customFormat="1">
      <c r="A177" s="15"/>
      <c r="B177" s="243"/>
      <c r="C177" s="244"/>
      <c r="D177" s="217" t="s">
        <v>173</v>
      </c>
      <c r="E177" s="245" t="s">
        <v>19</v>
      </c>
      <c r="F177" s="246" t="s">
        <v>177</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173</v>
      </c>
      <c r="AU177" s="253" t="s">
        <v>169</v>
      </c>
      <c r="AV177" s="15" t="s">
        <v>168</v>
      </c>
      <c r="AW177" s="15" t="s">
        <v>33</v>
      </c>
      <c r="AX177" s="15" t="s">
        <v>80</v>
      </c>
      <c r="AY177" s="253" t="s">
        <v>159</v>
      </c>
    </row>
    <row r="178" s="2" customFormat="1" ht="37.8" customHeight="1">
      <c r="A178" s="38"/>
      <c r="B178" s="39"/>
      <c r="C178" s="204" t="s">
        <v>424</v>
      </c>
      <c r="D178" s="204" t="s">
        <v>163</v>
      </c>
      <c r="E178" s="205" t="s">
        <v>1174</v>
      </c>
      <c r="F178" s="206" t="s">
        <v>1175</v>
      </c>
      <c r="G178" s="207" t="s">
        <v>731</v>
      </c>
      <c r="H178" s="208">
        <v>2</v>
      </c>
      <c r="I178" s="209"/>
      <c r="J178" s="210">
        <f>ROUND(I178*H178,2)</f>
        <v>0</v>
      </c>
      <c r="K178" s="206" t="s">
        <v>167</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301</v>
      </c>
      <c r="AT178" s="215" t="s">
        <v>163</v>
      </c>
      <c r="AU178" s="215" t="s">
        <v>169</v>
      </c>
      <c r="AY178" s="17" t="s">
        <v>159</v>
      </c>
      <c r="BE178" s="216">
        <f>IF(N178="základní",J178,0)</f>
        <v>0</v>
      </c>
      <c r="BF178" s="216">
        <f>IF(N178="snížená",J178,0)</f>
        <v>0</v>
      </c>
      <c r="BG178" s="216">
        <f>IF(N178="zákl. přenesená",J178,0)</f>
        <v>0</v>
      </c>
      <c r="BH178" s="216">
        <f>IF(N178="sníž. přenesená",J178,0)</f>
        <v>0</v>
      </c>
      <c r="BI178" s="216">
        <f>IF(N178="nulová",J178,0)</f>
        <v>0</v>
      </c>
      <c r="BJ178" s="17" t="s">
        <v>169</v>
      </c>
      <c r="BK178" s="216">
        <f>ROUND(I178*H178,2)</f>
        <v>0</v>
      </c>
      <c r="BL178" s="17" t="s">
        <v>301</v>
      </c>
      <c r="BM178" s="215" t="s">
        <v>1176</v>
      </c>
    </row>
    <row r="179" s="2" customFormat="1">
      <c r="A179" s="38"/>
      <c r="B179" s="39"/>
      <c r="C179" s="40"/>
      <c r="D179" s="217" t="s">
        <v>171</v>
      </c>
      <c r="E179" s="40"/>
      <c r="F179" s="218" t="s">
        <v>1164</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171</v>
      </c>
      <c r="AU179" s="17" t="s">
        <v>169</v>
      </c>
    </row>
    <row r="180" s="2" customFormat="1" ht="37.8" customHeight="1">
      <c r="A180" s="38"/>
      <c r="B180" s="39"/>
      <c r="C180" s="204" t="s">
        <v>580</v>
      </c>
      <c r="D180" s="204" t="s">
        <v>163</v>
      </c>
      <c r="E180" s="205" t="s">
        <v>1177</v>
      </c>
      <c r="F180" s="206" t="s">
        <v>1178</v>
      </c>
      <c r="G180" s="207" t="s">
        <v>166</v>
      </c>
      <c r="H180" s="208">
        <v>5.8499999999999996</v>
      </c>
      <c r="I180" s="209"/>
      <c r="J180" s="210">
        <f>ROUND(I180*H180,2)</f>
        <v>0</v>
      </c>
      <c r="K180" s="206" t="s">
        <v>167</v>
      </c>
      <c r="L180" s="44"/>
      <c r="M180" s="211" t="s">
        <v>19</v>
      </c>
      <c r="N180" s="212" t="s">
        <v>44</v>
      </c>
      <c r="O180" s="84"/>
      <c r="P180" s="213">
        <f>O180*H180</f>
        <v>0</v>
      </c>
      <c r="Q180" s="213">
        <v>0.010789999999999999</v>
      </c>
      <c r="R180" s="213">
        <f>Q180*H180</f>
        <v>0.063121499999999997</v>
      </c>
      <c r="S180" s="213">
        <v>0</v>
      </c>
      <c r="T180" s="214">
        <f>S180*H180</f>
        <v>0</v>
      </c>
      <c r="U180" s="38"/>
      <c r="V180" s="38"/>
      <c r="W180" s="38"/>
      <c r="X180" s="38"/>
      <c r="Y180" s="38"/>
      <c r="Z180" s="38"/>
      <c r="AA180" s="38"/>
      <c r="AB180" s="38"/>
      <c r="AC180" s="38"/>
      <c r="AD180" s="38"/>
      <c r="AE180" s="38"/>
      <c r="AR180" s="215" t="s">
        <v>301</v>
      </c>
      <c r="AT180" s="215" t="s">
        <v>163</v>
      </c>
      <c r="AU180" s="215" t="s">
        <v>169</v>
      </c>
      <c r="AY180" s="17" t="s">
        <v>159</v>
      </c>
      <c r="BE180" s="216">
        <f>IF(N180="základní",J180,0)</f>
        <v>0</v>
      </c>
      <c r="BF180" s="216">
        <f>IF(N180="snížená",J180,0)</f>
        <v>0</v>
      </c>
      <c r="BG180" s="216">
        <f>IF(N180="zákl. přenesená",J180,0)</f>
        <v>0</v>
      </c>
      <c r="BH180" s="216">
        <f>IF(N180="sníž. přenesená",J180,0)</f>
        <v>0</v>
      </c>
      <c r="BI180" s="216">
        <f>IF(N180="nulová",J180,0)</f>
        <v>0</v>
      </c>
      <c r="BJ180" s="17" t="s">
        <v>169</v>
      </c>
      <c r="BK180" s="216">
        <f>ROUND(I180*H180,2)</f>
        <v>0</v>
      </c>
      <c r="BL180" s="17" t="s">
        <v>301</v>
      </c>
      <c r="BM180" s="215" t="s">
        <v>1179</v>
      </c>
    </row>
    <row r="181" s="2" customFormat="1">
      <c r="A181" s="38"/>
      <c r="B181" s="39"/>
      <c r="C181" s="40"/>
      <c r="D181" s="217" t="s">
        <v>171</v>
      </c>
      <c r="E181" s="40"/>
      <c r="F181" s="218" t="s">
        <v>1180</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171</v>
      </c>
      <c r="AU181" s="17" t="s">
        <v>169</v>
      </c>
    </row>
    <row r="182" s="13" customFormat="1">
      <c r="A182" s="13"/>
      <c r="B182" s="222"/>
      <c r="C182" s="223"/>
      <c r="D182" s="217" t="s">
        <v>173</v>
      </c>
      <c r="E182" s="224" t="s">
        <v>19</v>
      </c>
      <c r="F182" s="225" t="s">
        <v>1181</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173</v>
      </c>
      <c r="AU182" s="231" t="s">
        <v>169</v>
      </c>
      <c r="AV182" s="13" t="s">
        <v>80</v>
      </c>
      <c r="AW182" s="13" t="s">
        <v>33</v>
      </c>
      <c r="AX182" s="13" t="s">
        <v>72</v>
      </c>
      <c r="AY182" s="231" t="s">
        <v>159</v>
      </c>
    </row>
    <row r="183" s="14" customFormat="1">
      <c r="A183" s="14"/>
      <c r="B183" s="232"/>
      <c r="C183" s="233"/>
      <c r="D183" s="217" t="s">
        <v>173</v>
      </c>
      <c r="E183" s="234" t="s">
        <v>19</v>
      </c>
      <c r="F183" s="235" t="s">
        <v>1182</v>
      </c>
      <c r="G183" s="233"/>
      <c r="H183" s="236">
        <v>2.1000000000000001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72</v>
      </c>
      <c r="AY183" s="242" t="s">
        <v>159</v>
      </c>
    </row>
    <row r="184" s="14" customFormat="1">
      <c r="A184" s="14"/>
      <c r="B184" s="232"/>
      <c r="C184" s="233"/>
      <c r="D184" s="217" t="s">
        <v>173</v>
      </c>
      <c r="E184" s="234" t="s">
        <v>19</v>
      </c>
      <c r="F184" s="235" t="s">
        <v>1183</v>
      </c>
      <c r="G184" s="233"/>
      <c r="H184" s="236">
        <v>1.8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173</v>
      </c>
      <c r="AU184" s="242" t="s">
        <v>169</v>
      </c>
      <c r="AV184" s="14" t="s">
        <v>169</v>
      </c>
      <c r="AW184" s="14" t="s">
        <v>33</v>
      </c>
      <c r="AX184" s="14" t="s">
        <v>72</v>
      </c>
      <c r="AY184" s="242" t="s">
        <v>159</v>
      </c>
    </row>
    <row r="185" s="15" customFormat="1">
      <c r="A185" s="15"/>
      <c r="B185" s="243"/>
      <c r="C185" s="244"/>
      <c r="D185" s="217" t="s">
        <v>173</v>
      </c>
      <c r="E185" s="245" t="s">
        <v>19</v>
      </c>
      <c r="F185" s="246" t="s">
        <v>177</v>
      </c>
      <c r="G185" s="244"/>
      <c r="H185" s="247">
        <v>3.9000000000000004</v>
      </c>
      <c r="I185" s="248"/>
      <c r="J185" s="244"/>
      <c r="K185" s="244"/>
      <c r="L185" s="249"/>
      <c r="M185" s="250"/>
      <c r="N185" s="251"/>
      <c r="O185" s="251"/>
      <c r="P185" s="251"/>
      <c r="Q185" s="251"/>
      <c r="R185" s="251"/>
      <c r="S185" s="251"/>
      <c r="T185" s="252"/>
      <c r="U185" s="15"/>
      <c r="V185" s="15"/>
      <c r="W185" s="15"/>
      <c r="X185" s="15"/>
      <c r="Y185" s="15"/>
      <c r="Z185" s="15"/>
      <c r="AA185" s="15"/>
      <c r="AB185" s="15"/>
      <c r="AC185" s="15"/>
      <c r="AD185" s="15"/>
      <c r="AE185" s="15"/>
      <c r="AT185" s="253" t="s">
        <v>173</v>
      </c>
      <c r="AU185" s="253" t="s">
        <v>169</v>
      </c>
      <c r="AV185" s="15" t="s">
        <v>168</v>
      </c>
      <c r="AW185" s="15" t="s">
        <v>33</v>
      </c>
      <c r="AX185" s="15" t="s">
        <v>80</v>
      </c>
      <c r="AY185" s="253" t="s">
        <v>159</v>
      </c>
    </row>
    <row r="186" s="14" customFormat="1">
      <c r="A186" s="14"/>
      <c r="B186" s="232"/>
      <c r="C186" s="233"/>
      <c r="D186" s="217" t="s">
        <v>173</v>
      </c>
      <c r="E186" s="233"/>
      <c r="F186" s="235" t="s">
        <v>1184</v>
      </c>
      <c r="G186" s="233"/>
      <c r="H186" s="236">
        <v>5.8499999999999996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4</v>
      </c>
      <c r="AX186" s="14" t="s">
        <v>80</v>
      </c>
      <c r="AY186" s="242" t="s">
        <v>159</v>
      </c>
    </row>
    <row r="187" s="2" customFormat="1" ht="49.05" customHeight="1">
      <c r="A187" s="38"/>
      <c r="B187" s="39"/>
      <c r="C187" s="204" t="s">
        <v>434</v>
      </c>
      <c r="D187" s="204" t="s">
        <v>163</v>
      </c>
      <c r="E187" s="205" t="s">
        <v>1185</v>
      </c>
      <c r="F187" s="206" t="s">
        <v>1186</v>
      </c>
      <c r="G187" s="207" t="s">
        <v>518</v>
      </c>
      <c r="H187" s="208">
        <v>2.6949999999999998</v>
      </c>
      <c r="I187" s="209"/>
      <c r="J187" s="210">
        <f>ROUND(I187*H187,2)</f>
        <v>0</v>
      </c>
      <c r="K187" s="206" t="s">
        <v>167</v>
      </c>
      <c r="L187" s="44"/>
      <c r="M187" s="211" t="s">
        <v>19</v>
      </c>
      <c r="N187" s="212" t="s">
        <v>44</v>
      </c>
      <c r="O187" s="84"/>
      <c r="P187" s="213">
        <f>O187*H187</f>
        <v>0</v>
      </c>
      <c r="Q187" s="213">
        <v>0</v>
      </c>
      <c r="R187" s="213">
        <f>Q187*H187</f>
        <v>0</v>
      </c>
      <c r="S187" s="213">
        <v>0</v>
      </c>
      <c r="T187" s="214">
        <f>S187*H187</f>
        <v>0</v>
      </c>
      <c r="U187" s="38"/>
      <c r="V187" s="38"/>
      <c r="W187" s="38"/>
      <c r="X187" s="38"/>
      <c r="Y187" s="38"/>
      <c r="Z187" s="38"/>
      <c r="AA187" s="38"/>
      <c r="AB187" s="38"/>
      <c r="AC187" s="38"/>
      <c r="AD187" s="38"/>
      <c r="AE187" s="38"/>
      <c r="AR187" s="215" t="s">
        <v>301</v>
      </c>
      <c r="AT187" s="215" t="s">
        <v>163</v>
      </c>
      <c r="AU187" s="215" t="s">
        <v>169</v>
      </c>
      <c r="AY187" s="17" t="s">
        <v>159</v>
      </c>
      <c r="BE187" s="216">
        <f>IF(N187="základní",J187,0)</f>
        <v>0</v>
      </c>
      <c r="BF187" s="216">
        <f>IF(N187="snížená",J187,0)</f>
        <v>0</v>
      </c>
      <c r="BG187" s="216">
        <f>IF(N187="zákl. přenesená",J187,0)</f>
        <v>0</v>
      </c>
      <c r="BH187" s="216">
        <f>IF(N187="sníž. přenesená",J187,0)</f>
        <v>0</v>
      </c>
      <c r="BI187" s="216">
        <f>IF(N187="nulová",J187,0)</f>
        <v>0</v>
      </c>
      <c r="BJ187" s="17" t="s">
        <v>169</v>
      </c>
      <c r="BK187" s="216">
        <f>ROUND(I187*H187,2)</f>
        <v>0</v>
      </c>
      <c r="BL187" s="17" t="s">
        <v>301</v>
      </c>
      <c r="BM187" s="215" t="s">
        <v>1187</v>
      </c>
    </row>
    <row r="188" s="2" customFormat="1">
      <c r="A188" s="38"/>
      <c r="B188" s="39"/>
      <c r="C188" s="40"/>
      <c r="D188" s="217" t="s">
        <v>171</v>
      </c>
      <c r="E188" s="40"/>
      <c r="F188" s="218" t="s">
        <v>752</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171</v>
      </c>
      <c r="AU188" s="17" t="s">
        <v>169</v>
      </c>
    </row>
    <row r="189" s="12" customFormat="1" ht="22.8" customHeight="1">
      <c r="A189" s="12"/>
      <c r="B189" s="188"/>
      <c r="C189" s="189"/>
      <c r="D189" s="190" t="s">
        <v>71</v>
      </c>
      <c r="E189" s="202" t="s">
        <v>1188</v>
      </c>
      <c r="F189" s="202" t="s">
        <v>1189</v>
      </c>
      <c r="G189" s="189"/>
      <c r="H189" s="189"/>
      <c r="I189" s="192"/>
      <c r="J189" s="203">
        <f>BK189</f>
        <v>0</v>
      </c>
      <c r="K189" s="189"/>
      <c r="L189" s="194"/>
      <c r="M189" s="195"/>
      <c r="N189" s="196"/>
      <c r="O189" s="196"/>
      <c r="P189" s="197">
        <f>SUM(P190:P202)</f>
        <v>0</v>
      </c>
      <c r="Q189" s="196"/>
      <c r="R189" s="197">
        <f>SUM(R190:R202)</f>
        <v>0.093182999999999988</v>
      </c>
      <c r="S189" s="196"/>
      <c r="T189" s="198">
        <f>SUM(T190:T202)</f>
        <v>0</v>
      </c>
      <c r="U189" s="12"/>
      <c r="V189" s="12"/>
      <c r="W189" s="12"/>
      <c r="X189" s="12"/>
      <c r="Y189" s="12"/>
      <c r="Z189" s="12"/>
      <c r="AA189" s="12"/>
      <c r="AB189" s="12"/>
      <c r="AC189" s="12"/>
      <c r="AD189" s="12"/>
      <c r="AE189" s="12"/>
      <c r="AR189" s="199" t="s">
        <v>169</v>
      </c>
      <c r="AT189" s="200" t="s">
        <v>71</v>
      </c>
      <c r="AU189" s="200" t="s">
        <v>80</v>
      </c>
      <c r="AY189" s="199" t="s">
        <v>159</v>
      </c>
      <c r="BK189" s="201">
        <f>SUM(BK190:BK202)</f>
        <v>0</v>
      </c>
    </row>
    <row r="190" s="2" customFormat="1" ht="37.8" customHeight="1">
      <c r="A190" s="38"/>
      <c r="B190" s="39"/>
      <c r="C190" s="204" t="s">
        <v>438</v>
      </c>
      <c r="D190" s="204" t="s">
        <v>163</v>
      </c>
      <c r="E190" s="205" t="s">
        <v>1190</v>
      </c>
      <c r="F190" s="206" t="s">
        <v>1191</v>
      </c>
      <c r="G190" s="207" t="s">
        <v>166</v>
      </c>
      <c r="H190" s="208">
        <v>282</v>
      </c>
      <c r="I190" s="209"/>
      <c r="J190" s="210">
        <f>ROUND(I190*H190,2)</f>
        <v>0</v>
      </c>
      <c r="K190" s="206" t="s">
        <v>167</v>
      </c>
      <c r="L190" s="44"/>
      <c r="M190" s="211" t="s">
        <v>19</v>
      </c>
      <c r="N190" s="212" t="s">
        <v>44</v>
      </c>
      <c r="O190" s="84"/>
      <c r="P190" s="213">
        <f>O190*H190</f>
        <v>0</v>
      </c>
      <c r="Q190" s="213">
        <v>0</v>
      </c>
      <c r="R190" s="213">
        <f>Q190*H190</f>
        <v>0</v>
      </c>
      <c r="S190" s="213">
        <v>0</v>
      </c>
      <c r="T190" s="214">
        <f>S190*H190</f>
        <v>0</v>
      </c>
      <c r="U190" s="38"/>
      <c r="V190" s="38"/>
      <c r="W190" s="38"/>
      <c r="X190" s="38"/>
      <c r="Y190" s="38"/>
      <c r="Z190" s="38"/>
      <c r="AA190" s="38"/>
      <c r="AB190" s="38"/>
      <c r="AC190" s="38"/>
      <c r="AD190" s="38"/>
      <c r="AE190" s="38"/>
      <c r="AR190" s="215" t="s">
        <v>301</v>
      </c>
      <c r="AT190" s="215" t="s">
        <v>163</v>
      </c>
      <c r="AU190" s="215" t="s">
        <v>169</v>
      </c>
      <c r="AY190" s="17" t="s">
        <v>159</v>
      </c>
      <c r="BE190" s="216">
        <f>IF(N190="základní",J190,0)</f>
        <v>0</v>
      </c>
      <c r="BF190" s="216">
        <f>IF(N190="snížená",J190,0)</f>
        <v>0</v>
      </c>
      <c r="BG190" s="216">
        <f>IF(N190="zákl. přenesená",J190,0)</f>
        <v>0</v>
      </c>
      <c r="BH190" s="216">
        <f>IF(N190="sníž. přenesená",J190,0)</f>
        <v>0</v>
      </c>
      <c r="BI190" s="216">
        <f>IF(N190="nulová",J190,0)</f>
        <v>0</v>
      </c>
      <c r="BJ190" s="17" t="s">
        <v>169</v>
      </c>
      <c r="BK190" s="216">
        <f>ROUND(I190*H190,2)</f>
        <v>0</v>
      </c>
      <c r="BL190" s="17" t="s">
        <v>301</v>
      </c>
      <c r="BM190" s="215" t="s">
        <v>1192</v>
      </c>
    </row>
    <row r="191" s="2" customFormat="1">
      <c r="A191" s="38"/>
      <c r="B191" s="39"/>
      <c r="C191" s="40"/>
      <c r="D191" s="217" t="s">
        <v>171</v>
      </c>
      <c r="E191" s="40"/>
      <c r="F191" s="218" t="s">
        <v>1193</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171</v>
      </c>
      <c r="AU191" s="17" t="s">
        <v>169</v>
      </c>
    </row>
    <row r="192" s="2" customFormat="1" ht="37.8" customHeight="1">
      <c r="A192" s="38"/>
      <c r="B192" s="39"/>
      <c r="C192" s="254" t="s">
        <v>442</v>
      </c>
      <c r="D192" s="254" t="s">
        <v>206</v>
      </c>
      <c r="E192" s="255" t="s">
        <v>1194</v>
      </c>
      <c r="F192" s="256" t="s">
        <v>1195</v>
      </c>
      <c r="G192" s="257" t="s">
        <v>166</v>
      </c>
      <c r="H192" s="258">
        <v>310.19999999999999</v>
      </c>
      <c r="I192" s="259"/>
      <c r="J192" s="260">
        <f>ROUND(I192*H192,2)</f>
        <v>0</v>
      </c>
      <c r="K192" s="256" t="s">
        <v>167</v>
      </c>
      <c r="L192" s="261"/>
      <c r="M192" s="262" t="s">
        <v>19</v>
      </c>
      <c r="N192" s="263" t="s">
        <v>44</v>
      </c>
      <c r="O192" s="84"/>
      <c r="P192" s="213">
        <f>O192*H192</f>
        <v>0</v>
      </c>
      <c r="Q192" s="213">
        <v>0.00013999999999999999</v>
      </c>
      <c r="R192" s="213">
        <f>Q192*H192</f>
        <v>0.043427999999999994</v>
      </c>
      <c r="S192" s="213">
        <v>0</v>
      </c>
      <c r="T192" s="214">
        <f>S192*H192</f>
        <v>0</v>
      </c>
      <c r="U192" s="38"/>
      <c r="V192" s="38"/>
      <c r="W192" s="38"/>
      <c r="X192" s="38"/>
      <c r="Y192" s="38"/>
      <c r="Z192" s="38"/>
      <c r="AA192" s="38"/>
      <c r="AB192" s="38"/>
      <c r="AC192" s="38"/>
      <c r="AD192" s="38"/>
      <c r="AE192" s="38"/>
      <c r="AR192" s="215" t="s">
        <v>392</v>
      </c>
      <c r="AT192" s="215" t="s">
        <v>206</v>
      </c>
      <c r="AU192" s="215" t="s">
        <v>169</v>
      </c>
      <c r="AY192" s="17" t="s">
        <v>159</v>
      </c>
      <c r="BE192" s="216">
        <f>IF(N192="základní",J192,0)</f>
        <v>0</v>
      </c>
      <c r="BF192" s="216">
        <f>IF(N192="snížená",J192,0)</f>
        <v>0</v>
      </c>
      <c r="BG192" s="216">
        <f>IF(N192="zákl. přenesená",J192,0)</f>
        <v>0</v>
      </c>
      <c r="BH192" s="216">
        <f>IF(N192="sníž. přenesená",J192,0)</f>
        <v>0</v>
      </c>
      <c r="BI192" s="216">
        <f>IF(N192="nulová",J192,0)</f>
        <v>0</v>
      </c>
      <c r="BJ192" s="17" t="s">
        <v>169</v>
      </c>
      <c r="BK192" s="216">
        <f>ROUND(I192*H192,2)</f>
        <v>0</v>
      </c>
      <c r="BL192" s="17" t="s">
        <v>301</v>
      </c>
      <c r="BM192" s="215" t="s">
        <v>1196</v>
      </c>
    </row>
    <row r="193" s="14" customFormat="1">
      <c r="A193" s="14"/>
      <c r="B193" s="232"/>
      <c r="C193" s="233"/>
      <c r="D193" s="217" t="s">
        <v>173</v>
      </c>
      <c r="E193" s="233"/>
      <c r="F193" s="235" t="s">
        <v>1197</v>
      </c>
      <c r="G193" s="233"/>
      <c r="H193" s="236">
        <v>310.19999999999999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173</v>
      </c>
      <c r="AU193" s="242" t="s">
        <v>169</v>
      </c>
      <c r="AV193" s="14" t="s">
        <v>169</v>
      </c>
      <c r="AW193" s="14" t="s">
        <v>4</v>
      </c>
      <c r="AX193" s="14" t="s">
        <v>80</v>
      </c>
      <c r="AY193" s="242" t="s">
        <v>159</v>
      </c>
    </row>
    <row r="194" s="2" customFormat="1" ht="24.15" customHeight="1">
      <c r="A194" s="38"/>
      <c r="B194" s="39"/>
      <c r="C194" s="204" t="s">
        <v>449</v>
      </c>
      <c r="D194" s="204" t="s">
        <v>163</v>
      </c>
      <c r="E194" s="205" t="s">
        <v>1198</v>
      </c>
      <c r="F194" s="206" t="s">
        <v>1199</v>
      </c>
      <c r="G194" s="207" t="s">
        <v>278</v>
      </c>
      <c r="H194" s="208">
        <v>705</v>
      </c>
      <c r="I194" s="209"/>
      <c r="J194" s="210">
        <f>ROUND(I194*H194,2)</f>
        <v>0</v>
      </c>
      <c r="K194" s="206" t="s">
        <v>167</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301</v>
      </c>
      <c r="AT194" s="215" t="s">
        <v>163</v>
      </c>
      <c r="AU194" s="215" t="s">
        <v>169</v>
      </c>
      <c r="AY194" s="17" t="s">
        <v>159</v>
      </c>
      <c r="BE194" s="216">
        <f>IF(N194="základní",J194,0)</f>
        <v>0</v>
      </c>
      <c r="BF194" s="216">
        <f>IF(N194="snížená",J194,0)</f>
        <v>0</v>
      </c>
      <c r="BG194" s="216">
        <f>IF(N194="zákl. přenesená",J194,0)</f>
        <v>0</v>
      </c>
      <c r="BH194" s="216">
        <f>IF(N194="sníž. přenesená",J194,0)</f>
        <v>0</v>
      </c>
      <c r="BI194" s="216">
        <f>IF(N194="nulová",J194,0)</f>
        <v>0</v>
      </c>
      <c r="BJ194" s="17" t="s">
        <v>169</v>
      </c>
      <c r="BK194" s="216">
        <f>ROUND(I194*H194,2)</f>
        <v>0</v>
      </c>
      <c r="BL194" s="17" t="s">
        <v>301</v>
      </c>
      <c r="BM194" s="215" t="s">
        <v>1200</v>
      </c>
    </row>
    <row r="195" s="2" customFormat="1">
      <c r="A195" s="38"/>
      <c r="B195" s="39"/>
      <c r="C195" s="40"/>
      <c r="D195" s="217" t="s">
        <v>171</v>
      </c>
      <c r="E195" s="40"/>
      <c r="F195" s="218" t="s">
        <v>1193</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171</v>
      </c>
      <c r="AU195" s="17" t="s">
        <v>169</v>
      </c>
    </row>
    <row r="196" s="2" customFormat="1" ht="24.15" customHeight="1">
      <c r="A196" s="38"/>
      <c r="B196" s="39"/>
      <c r="C196" s="254" t="s">
        <v>453</v>
      </c>
      <c r="D196" s="254" t="s">
        <v>206</v>
      </c>
      <c r="E196" s="255" t="s">
        <v>1201</v>
      </c>
      <c r="F196" s="256" t="s">
        <v>1202</v>
      </c>
      <c r="G196" s="257" t="s">
        <v>278</v>
      </c>
      <c r="H196" s="258">
        <v>775.5</v>
      </c>
      <c r="I196" s="259"/>
      <c r="J196" s="260">
        <f>ROUND(I196*H196,2)</f>
        <v>0</v>
      </c>
      <c r="K196" s="256" t="s">
        <v>167</v>
      </c>
      <c r="L196" s="261"/>
      <c r="M196" s="262" t="s">
        <v>19</v>
      </c>
      <c r="N196" s="263" t="s">
        <v>44</v>
      </c>
      <c r="O196" s="84"/>
      <c r="P196" s="213">
        <f>O196*H196</f>
        <v>0</v>
      </c>
      <c r="Q196" s="213">
        <v>1.0000000000000001E-05</v>
      </c>
      <c r="R196" s="213">
        <f>Q196*H196</f>
        <v>0.0077550000000000006</v>
      </c>
      <c r="S196" s="213">
        <v>0</v>
      </c>
      <c r="T196" s="214">
        <f>S196*H196</f>
        <v>0</v>
      </c>
      <c r="U196" s="38"/>
      <c r="V196" s="38"/>
      <c r="W196" s="38"/>
      <c r="X196" s="38"/>
      <c r="Y196" s="38"/>
      <c r="Z196" s="38"/>
      <c r="AA196" s="38"/>
      <c r="AB196" s="38"/>
      <c r="AC196" s="38"/>
      <c r="AD196" s="38"/>
      <c r="AE196" s="38"/>
      <c r="AR196" s="215" t="s">
        <v>392</v>
      </c>
      <c r="AT196" s="215" t="s">
        <v>206</v>
      </c>
      <c r="AU196" s="215" t="s">
        <v>169</v>
      </c>
      <c r="AY196" s="17" t="s">
        <v>159</v>
      </c>
      <c r="BE196" s="216">
        <f>IF(N196="základní",J196,0)</f>
        <v>0</v>
      </c>
      <c r="BF196" s="216">
        <f>IF(N196="snížená",J196,0)</f>
        <v>0</v>
      </c>
      <c r="BG196" s="216">
        <f>IF(N196="zákl. přenesená",J196,0)</f>
        <v>0</v>
      </c>
      <c r="BH196" s="216">
        <f>IF(N196="sníž. přenesená",J196,0)</f>
        <v>0</v>
      </c>
      <c r="BI196" s="216">
        <f>IF(N196="nulová",J196,0)</f>
        <v>0</v>
      </c>
      <c r="BJ196" s="17" t="s">
        <v>169</v>
      </c>
      <c r="BK196" s="216">
        <f>ROUND(I196*H196,2)</f>
        <v>0</v>
      </c>
      <c r="BL196" s="17" t="s">
        <v>301</v>
      </c>
      <c r="BM196" s="215" t="s">
        <v>1203</v>
      </c>
    </row>
    <row r="197" s="14" customFormat="1">
      <c r="A197" s="14"/>
      <c r="B197" s="232"/>
      <c r="C197" s="233"/>
      <c r="D197" s="217" t="s">
        <v>173</v>
      </c>
      <c r="E197" s="233"/>
      <c r="F197" s="235" t="s">
        <v>1204</v>
      </c>
      <c r="G197" s="233"/>
      <c r="H197" s="236">
        <v>775.5</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173</v>
      </c>
      <c r="AU197" s="242" t="s">
        <v>169</v>
      </c>
      <c r="AV197" s="14" t="s">
        <v>169</v>
      </c>
      <c r="AW197" s="14" t="s">
        <v>4</v>
      </c>
      <c r="AX197" s="14" t="s">
        <v>80</v>
      </c>
      <c r="AY197" s="242" t="s">
        <v>159</v>
      </c>
    </row>
    <row r="198" s="2" customFormat="1" ht="14.4" customHeight="1">
      <c r="A198" s="38"/>
      <c r="B198" s="39"/>
      <c r="C198" s="204" t="s">
        <v>472</v>
      </c>
      <c r="D198" s="204" t="s">
        <v>163</v>
      </c>
      <c r="E198" s="205" t="s">
        <v>1205</v>
      </c>
      <c r="F198" s="206" t="s">
        <v>1206</v>
      </c>
      <c r="G198" s="207" t="s">
        <v>166</v>
      </c>
      <c r="H198" s="208">
        <v>300</v>
      </c>
      <c r="I198" s="209"/>
      <c r="J198" s="210">
        <f>ROUND(I198*H198,2)</f>
        <v>0</v>
      </c>
      <c r="K198" s="206" t="s">
        <v>167</v>
      </c>
      <c r="L198" s="44"/>
      <c r="M198" s="211" t="s">
        <v>19</v>
      </c>
      <c r="N198" s="212" t="s">
        <v>44</v>
      </c>
      <c r="O198" s="84"/>
      <c r="P198" s="213">
        <f>O198*H198</f>
        <v>0</v>
      </c>
      <c r="Q198" s="213">
        <v>0.00013999999999999999</v>
      </c>
      <c r="R198" s="213">
        <f>Q198*H198</f>
        <v>0.041999999999999996</v>
      </c>
      <c r="S198" s="213">
        <v>0</v>
      </c>
      <c r="T198" s="214">
        <f>S198*H198</f>
        <v>0</v>
      </c>
      <c r="U198" s="38"/>
      <c r="V198" s="38"/>
      <c r="W198" s="38"/>
      <c r="X198" s="38"/>
      <c r="Y198" s="38"/>
      <c r="Z198" s="38"/>
      <c r="AA198" s="38"/>
      <c r="AB198" s="38"/>
      <c r="AC198" s="38"/>
      <c r="AD198" s="38"/>
      <c r="AE198" s="38"/>
      <c r="AR198" s="215" t="s">
        <v>168</v>
      </c>
      <c r="AT198" s="215" t="s">
        <v>163</v>
      </c>
      <c r="AU198" s="215" t="s">
        <v>169</v>
      </c>
      <c r="AY198" s="17" t="s">
        <v>159</v>
      </c>
      <c r="BE198" s="216">
        <f>IF(N198="základní",J198,0)</f>
        <v>0</v>
      </c>
      <c r="BF198" s="216">
        <f>IF(N198="snížená",J198,0)</f>
        <v>0</v>
      </c>
      <c r="BG198" s="216">
        <f>IF(N198="zákl. přenesená",J198,0)</f>
        <v>0</v>
      </c>
      <c r="BH198" s="216">
        <f>IF(N198="sníž. přenesená",J198,0)</f>
        <v>0</v>
      </c>
      <c r="BI198" s="216">
        <f>IF(N198="nulová",J198,0)</f>
        <v>0</v>
      </c>
      <c r="BJ198" s="17" t="s">
        <v>169</v>
      </c>
      <c r="BK198" s="216">
        <f>ROUND(I198*H198,2)</f>
        <v>0</v>
      </c>
      <c r="BL198" s="17" t="s">
        <v>168</v>
      </c>
      <c r="BM198" s="215" t="s">
        <v>1207</v>
      </c>
    </row>
    <row r="199" s="2" customFormat="1">
      <c r="A199" s="38"/>
      <c r="B199" s="39"/>
      <c r="C199" s="40"/>
      <c r="D199" s="217" t="s">
        <v>171</v>
      </c>
      <c r="E199" s="40"/>
      <c r="F199" s="218" t="s">
        <v>1208</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171</v>
      </c>
      <c r="AU199" s="17" t="s">
        <v>169</v>
      </c>
    </row>
    <row r="200" s="14" customFormat="1">
      <c r="A200" s="14"/>
      <c r="B200" s="232"/>
      <c r="C200" s="233"/>
      <c r="D200" s="217" t="s">
        <v>173</v>
      </c>
      <c r="E200" s="234" t="s">
        <v>19</v>
      </c>
      <c r="F200" s="235" t="s">
        <v>1209</v>
      </c>
      <c r="G200" s="233"/>
      <c r="H200" s="236">
        <v>300</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173</v>
      </c>
      <c r="AU200" s="242" t="s">
        <v>169</v>
      </c>
      <c r="AV200" s="14" t="s">
        <v>169</v>
      </c>
      <c r="AW200" s="14" t="s">
        <v>33</v>
      </c>
      <c r="AX200" s="14" t="s">
        <v>80</v>
      </c>
      <c r="AY200" s="242" t="s">
        <v>159</v>
      </c>
    </row>
    <row r="201" s="2" customFormat="1" ht="49.05" customHeight="1">
      <c r="A201" s="38"/>
      <c r="B201" s="39"/>
      <c r="C201" s="204" t="s">
        <v>476</v>
      </c>
      <c r="D201" s="204" t="s">
        <v>163</v>
      </c>
      <c r="E201" s="205" t="s">
        <v>1210</v>
      </c>
      <c r="F201" s="206" t="s">
        <v>1211</v>
      </c>
      <c r="G201" s="207" t="s">
        <v>518</v>
      </c>
      <c r="H201" s="208">
        <v>0.050999999999999997</v>
      </c>
      <c r="I201" s="209"/>
      <c r="J201" s="210">
        <f>ROUND(I201*H201,2)</f>
        <v>0</v>
      </c>
      <c r="K201" s="206" t="s">
        <v>167</v>
      </c>
      <c r="L201" s="44"/>
      <c r="M201" s="211" t="s">
        <v>19</v>
      </c>
      <c r="N201" s="212" t="s">
        <v>44</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301</v>
      </c>
      <c r="AT201" s="215" t="s">
        <v>163</v>
      </c>
      <c r="AU201" s="215" t="s">
        <v>169</v>
      </c>
      <c r="AY201" s="17" t="s">
        <v>159</v>
      </c>
      <c r="BE201" s="216">
        <f>IF(N201="základní",J201,0)</f>
        <v>0</v>
      </c>
      <c r="BF201" s="216">
        <f>IF(N201="snížená",J201,0)</f>
        <v>0</v>
      </c>
      <c r="BG201" s="216">
        <f>IF(N201="zákl. přenesená",J201,0)</f>
        <v>0</v>
      </c>
      <c r="BH201" s="216">
        <f>IF(N201="sníž. přenesená",J201,0)</f>
        <v>0</v>
      </c>
      <c r="BI201" s="216">
        <f>IF(N201="nulová",J201,0)</f>
        <v>0</v>
      </c>
      <c r="BJ201" s="17" t="s">
        <v>169</v>
      </c>
      <c r="BK201" s="216">
        <f>ROUND(I201*H201,2)</f>
        <v>0</v>
      </c>
      <c r="BL201" s="17" t="s">
        <v>301</v>
      </c>
      <c r="BM201" s="215" t="s">
        <v>1212</v>
      </c>
    </row>
    <row r="202" s="2" customFormat="1">
      <c r="A202" s="38"/>
      <c r="B202" s="39"/>
      <c r="C202" s="40"/>
      <c r="D202" s="217" t="s">
        <v>171</v>
      </c>
      <c r="E202" s="40"/>
      <c r="F202" s="218" t="s">
        <v>1213</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171</v>
      </c>
      <c r="AU202" s="17" t="s">
        <v>169</v>
      </c>
    </row>
    <row r="203" s="12" customFormat="1" ht="22.8" customHeight="1">
      <c r="A203" s="12"/>
      <c r="B203" s="188"/>
      <c r="C203" s="189"/>
      <c r="D203" s="190" t="s">
        <v>71</v>
      </c>
      <c r="E203" s="202" t="s">
        <v>1214</v>
      </c>
      <c r="F203" s="202" t="s">
        <v>1215</v>
      </c>
      <c r="G203" s="189"/>
      <c r="H203" s="189"/>
      <c r="I203" s="192"/>
      <c r="J203" s="203">
        <f>BK203</f>
        <v>0</v>
      </c>
      <c r="K203" s="189"/>
      <c r="L203" s="194"/>
      <c r="M203" s="195"/>
      <c r="N203" s="196"/>
      <c r="O203" s="196"/>
      <c r="P203" s="197">
        <f>SUM(P204:P212)</f>
        <v>0</v>
      </c>
      <c r="Q203" s="196"/>
      <c r="R203" s="197">
        <f>SUM(R204:R212)</f>
        <v>0</v>
      </c>
      <c r="S203" s="196"/>
      <c r="T203" s="198">
        <f>SUM(T204:T212)</f>
        <v>0.45500000000000007</v>
      </c>
      <c r="U203" s="12"/>
      <c r="V203" s="12"/>
      <c r="W203" s="12"/>
      <c r="X203" s="12"/>
      <c r="Y203" s="12"/>
      <c r="Z203" s="12"/>
      <c r="AA203" s="12"/>
      <c r="AB203" s="12"/>
      <c r="AC203" s="12"/>
      <c r="AD203" s="12"/>
      <c r="AE203" s="12"/>
      <c r="AR203" s="199" t="s">
        <v>169</v>
      </c>
      <c r="AT203" s="200" t="s">
        <v>71</v>
      </c>
      <c r="AU203" s="200" t="s">
        <v>80</v>
      </c>
      <c r="AY203" s="199" t="s">
        <v>159</v>
      </c>
      <c r="BK203" s="201">
        <f>SUM(BK204:BK212)</f>
        <v>0</v>
      </c>
    </row>
    <row r="204" s="2" customFormat="1" ht="14.4" customHeight="1">
      <c r="A204" s="38"/>
      <c r="B204" s="39"/>
      <c r="C204" s="204" t="s">
        <v>558</v>
      </c>
      <c r="D204" s="204" t="s">
        <v>163</v>
      </c>
      <c r="E204" s="205" t="s">
        <v>1216</v>
      </c>
      <c r="F204" s="206" t="s">
        <v>1217</v>
      </c>
      <c r="G204" s="207" t="s">
        <v>278</v>
      </c>
      <c r="H204" s="208">
        <v>7</v>
      </c>
      <c r="I204" s="209"/>
      <c r="J204" s="210">
        <f>ROUND(I204*H204,2)</f>
        <v>0</v>
      </c>
      <c r="K204" s="206" t="s">
        <v>167</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301</v>
      </c>
      <c r="AT204" s="215" t="s">
        <v>163</v>
      </c>
      <c r="AU204" s="215" t="s">
        <v>169</v>
      </c>
      <c r="AY204" s="17" t="s">
        <v>159</v>
      </c>
      <c r="BE204" s="216">
        <f>IF(N204="základní",J204,0)</f>
        <v>0</v>
      </c>
      <c r="BF204" s="216">
        <f>IF(N204="snížená",J204,0)</f>
        <v>0</v>
      </c>
      <c r="BG204" s="216">
        <f>IF(N204="zákl. přenesená",J204,0)</f>
        <v>0</v>
      </c>
      <c r="BH204" s="216">
        <f>IF(N204="sníž. přenesená",J204,0)</f>
        <v>0</v>
      </c>
      <c r="BI204" s="216">
        <f>IF(N204="nulová",J204,0)</f>
        <v>0</v>
      </c>
      <c r="BJ204" s="17" t="s">
        <v>169</v>
      </c>
      <c r="BK204" s="216">
        <f>ROUND(I204*H204,2)</f>
        <v>0</v>
      </c>
      <c r="BL204" s="17" t="s">
        <v>301</v>
      </c>
      <c r="BM204" s="215" t="s">
        <v>1218</v>
      </c>
    </row>
    <row r="205" s="2" customFormat="1">
      <c r="A205" s="38"/>
      <c r="B205" s="39"/>
      <c r="C205" s="40"/>
      <c r="D205" s="217" t="s">
        <v>171</v>
      </c>
      <c r="E205" s="40"/>
      <c r="F205" s="218" t="s">
        <v>1219</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171</v>
      </c>
      <c r="AU205" s="17" t="s">
        <v>169</v>
      </c>
    </row>
    <row r="206" s="2" customFormat="1" ht="14.4" customHeight="1">
      <c r="A206" s="38"/>
      <c r="B206" s="39"/>
      <c r="C206" s="254" t="s">
        <v>417</v>
      </c>
      <c r="D206" s="254" t="s">
        <v>206</v>
      </c>
      <c r="E206" s="255" t="s">
        <v>1220</v>
      </c>
      <c r="F206" s="256" t="s">
        <v>1221</v>
      </c>
      <c r="G206" s="257" t="s">
        <v>807</v>
      </c>
      <c r="H206" s="258">
        <v>7</v>
      </c>
      <c r="I206" s="259"/>
      <c r="J206" s="260">
        <f>ROUND(I206*H206,2)</f>
        <v>0</v>
      </c>
      <c r="K206" s="256" t="s">
        <v>19</v>
      </c>
      <c r="L206" s="261"/>
      <c r="M206" s="262" t="s">
        <v>19</v>
      </c>
      <c r="N206" s="263" t="s">
        <v>44</v>
      </c>
      <c r="O206" s="84"/>
      <c r="P206" s="213">
        <f>O206*H206</f>
        <v>0</v>
      </c>
      <c r="Q206" s="213">
        <v>0</v>
      </c>
      <c r="R206" s="213">
        <f>Q206*H206</f>
        <v>0</v>
      </c>
      <c r="S206" s="213">
        <v>0</v>
      </c>
      <c r="T206" s="214">
        <f>S206*H206</f>
        <v>0</v>
      </c>
      <c r="U206" s="38"/>
      <c r="V206" s="38"/>
      <c r="W206" s="38"/>
      <c r="X206" s="38"/>
      <c r="Y206" s="38"/>
      <c r="Z206" s="38"/>
      <c r="AA206" s="38"/>
      <c r="AB206" s="38"/>
      <c r="AC206" s="38"/>
      <c r="AD206" s="38"/>
      <c r="AE206" s="38"/>
      <c r="AR206" s="215" t="s">
        <v>392</v>
      </c>
      <c r="AT206" s="215" t="s">
        <v>206</v>
      </c>
      <c r="AU206" s="215" t="s">
        <v>169</v>
      </c>
      <c r="AY206" s="17" t="s">
        <v>159</v>
      </c>
      <c r="BE206" s="216">
        <f>IF(N206="základní",J206,0)</f>
        <v>0</v>
      </c>
      <c r="BF206" s="216">
        <f>IF(N206="snížená",J206,0)</f>
        <v>0</v>
      </c>
      <c r="BG206" s="216">
        <f>IF(N206="zákl. přenesená",J206,0)</f>
        <v>0</v>
      </c>
      <c r="BH206" s="216">
        <f>IF(N206="sníž. přenesená",J206,0)</f>
        <v>0</v>
      </c>
      <c r="BI206" s="216">
        <f>IF(N206="nulová",J206,0)</f>
        <v>0</v>
      </c>
      <c r="BJ206" s="17" t="s">
        <v>169</v>
      </c>
      <c r="BK206" s="216">
        <f>ROUND(I206*H206,2)</f>
        <v>0</v>
      </c>
      <c r="BL206" s="17" t="s">
        <v>301</v>
      </c>
      <c r="BM206" s="215" t="s">
        <v>1222</v>
      </c>
    </row>
    <row r="207" s="2" customFormat="1" ht="14.4" customHeight="1">
      <c r="A207" s="38"/>
      <c r="B207" s="39"/>
      <c r="C207" s="254" t="s">
        <v>1018</v>
      </c>
      <c r="D207" s="254" t="s">
        <v>206</v>
      </c>
      <c r="E207" s="255" t="s">
        <v>1223</v>
      </c>
      <c r="F207" s="256" t="s">
        <v>1224</v>
      </c>
      <c r="G207" s="257" t="s">
        <v>807</v>
      </c>
      <c r="H207" s="258">
        <v>7</v>
      </c>
      <c r="I207" s="259"/>
      <c r="J207" s="260">
        <f>ROUND(I207*H207,2)</f>
        <v>0</v>
      </c>
      <c r="K207" s="256" t="s">
        <v>19</v>
      </c>
      <c r="L207" s="261"/>
      <c r="M207" s="262" t="s">
        <v>19</v>
      </c>
      <c r="N207" s="263" t="s">
        <v>44</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392</v>
      </c>
      <c r="AT207" s="215" t="s">
        <v>206</v>
      </c>
      <c r="AU207" s="215" t="s">
        <v>169</v>
      </c>
      <c r="AY207" s="17" t="s">
        <v>159</v>
      </c>
      <c r="BE207" s="216">
        <f>IF(N207="základní",J207,0)</f>
        <v>0</v>
      </c>
      <c r="BF207" s="216">
        <f>IF(N207="snížená",J207,0)</f>
        <v>0</v>
      </c>
      <c r="BG207" s="216">
        <f>IF(N207="zákl. přenesená",J207,0)</f>
        <v>0</v>
      </c>
      <c r="BH207" s="216">
        <f>IF(N207="sníž. přenesená",J207,0)</f>
        <v>0</v>
      </c>
      <c r="BI207" s="216">
        <f>IF(N207="nulová",J207,0)</f>
        <v>0</v>
      </c>
      <c r="BJ207" s="17" t="s">
        <v>169</v>
      </c>
      <c r="BK207" s="216">
        <f>ROUND(I207*H207,2)</f>
        <v>0</v>
      </c>
      <c r="BL207" s="17" t="s">
        <v>301</v>
      </c>
      <c r="BM207" s="215" t="s">
        <v>1225</v>
      </c>
    </row>
    <row r="208" s="2" customFormat="1" ht="14.4" customHeight="1">
      <c r="A208" s="38"/>
      <c r="B208" s="39"/>
      <c r="C208" s="254" t="s">
        <v>1001</v>
      </c>
      <c r="D208" s="254" t="s">
        <v>206</v>
      </c>
      <c r="E208" s="255" t="s">
        <v>1226</v>
      </c>
      <c r="F208" s="256" t="s">
        <v>1227</v>
      </c>
      <c r="G208" s="257" t="s">
        <v>807</v>
      </c>
      <c r="H208" s="258">
        <v>14</v>
      </c>
      <c r="I208" s="259"/>
      <c r="J208" s="260">
        <f>ROUND(I208*H208,2)</f>
        <v>0</v>
      </c>
      <c r="K208" s="256" t="s">
        <v>19</v>
      </c>
      <c r="L208" s="261"/>
      <c r="M208" s="262" t="s">
        <v>19</v>
      </c>
      <c r="N208" s="263"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392</v>
      </c>
      <c r="AT208" s="215" t="s">
        <v>206</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301</v>
      </c>
      <c r="BM208" s="215" t="s">
        <v>1228</v>
      </c>
    </row>
    <row r="209" s="2" customFormat="1" ht="14.4" customHeight="1">
      <c r="A209" s="38"/>
      <c r="B209" s="39"/>
      <c r="C209" s="204" t="s">
        <v>545</v>
      </c>
      <c r="D209" s="204" t="s">
        <v>163</v>
      </c>
      <c r="E209" s="205" t="s">
        <v>1229</v>
      </c>
      <c r="F209" s="206" t="s">
        <v>1230</v>
      </c>
      <c r="G209" s="207" t="s">
        <v>278</v>
      </c>
      <c r="H209" s="208">
        <v>13</v>
      </c>
      <c r="I209" s="209"/>
      <c r="J209" s="210">
        <f>ROUND(I209*H209,2)</f>
        <v>0</v>
      </c>
      <c r="K209" s="206" t="s">
        <v>167</v>
      </c>
      <c r="L209" s="44"/>
      <c r="M209" s="211" t="s">
        <v>19</v>
      </c>
      <c r="N209" s="212" t="s">
        <v>44</v>
      </c>
      <c r="O209" s="84"/>
      <c r="P209" s="213">
        <f>O209*H209</f>
        <v>0</v>
      </c>
      <c r="Q209" s="213">
        <v>0</v>
      </c>
      <c r="R209" s="213">
        <f>Q209*H209</f>
        <v>0</v>
      </c>
      <c r="S209" s="213">
        <v>0.035000000000000003</v>
      </c>
      <c r="T209" s="214">
        <f>S209*H209</f>
        <v>0.45500000000000007</v>
      </c>
      <c r="U209" s="38"/>
      <c r="V209" s="38"/>
      <c r="W209" s="38"/>
      <c r="X209" s="38"/>
      <c r="Y209" s="38"/>
      <c r="Z209" s="38"/>
      <c r="AA209" s="38"/>
      <c r="AB209" s="38"/>
      <c r="AC209" s="38"/>
      <c r="AD209" s="38"/>
      <c r="AE209" s="38"/>
      <c r="AR209" s="215" t="s">
        <v>301</v>
      </c>
      <c r="AT209" s="215" t="s">
        <v>163</v>
      </c>
      <c r="AU209" s="215" t="s">
        <v>169</v>
      </c>
      <c r="AY209" s="17" t="s">
        <v>159</v>
      </c>
      <c r="BE209" s="216">
        <f>IF(N209="základní",J209,0)</f>
        <v>0</v>
      </c>
      <c r="BF209" s="216">
        <f>IF(N209="snížená",J209,0)</f>
        <v>0</v>
      </c>
      <c r="BG209" s="216">
        <f>IF(N209="zákl. přenesená",J209,0)</f>
        <v>0</v>
      </c>
      <c r="BH209" s="216">
        <f>IF(N209="sníž. přenesená",J209,0)</f>
        <v>0</v>
      </c>
      <c r="BI209" s="216">
        <f>IF(N209="nulová",J209,0)</f>
        <v>0</v>
      </c>
      <c r="BJ209" s="17" t="s">
        <v>169</v>
      </c>
      <c r="BK209" s="216">
        <f>ROUND(I209*H209,2)</f>
        <v>0</v>
      </c>
      <c r="BL209" s="17" t="s">
        <v>301</v>
      </c>
      <c r="BM209" s="215" t="s">
        <v>1231</v>
      </c>
    </row>
    <row r="210" s="2" customFormat="1">
      <c r="A210" s="38"/>
      <c r="B210" s="39"/>
      <c r="C210" s="40"/>
      <c r="D210" s="217" t="s">
        <v>171</v>
      </c>
      <c r="E210" s="40"/>
      <c r="F210" s="218" t="s">
        <v>1232</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171</v>
      </c>
      <c r="AU210" s="17" t="s">
        <v>169</v>
      </c>
    </row>
    <row r="211" s="2" customFormat="1" ht="37.8" customHeight="1">
      <c r="A211" s="38"/>
      <c r="B211" s="39"/>
      <c r="C211" s="204" t="s">
        <v>1006</v>
      </c>
      <c r="D211" s="204" t="s">
        <v>163</v>
      </c>
      <c r="E211" s="205" t="s">
        <v>1233</v>
      </c>
      <c r="F211" s="206" t="s">
        <v>1234</v>
      </c>
      <c r="G211" s="207" t="s">
        <v>636</v>
      </c>
      <c r="H211" s="264"/>
      <c r="I211" s="209"/>
      <c r="J211" s="210">
        <f>ROUND(I211*H211,2)</f>
        <v>0</v>
      </c>
      <c r="K211" s="206" t="s">
        <v>167</v>
      </c>
      <c r="L211" s="44"/>
      <c r="M211" s="211" t="s">
        <v>19</v>
      </c>
      <c r="N211" s="212"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301</v>
      </c>
      <c r="AT211" s="215" t="s">
        <v>163</v>
      </c>
      <c r="AU211" s="215" t="s">
        <v>169</v>
      </c>
      <c r="AY211" s="17" t="s">
        <v>159</v>
      </c>
      <c r="BE211" s="216">
        <f>IF(N211="základní",J211,0)</f>
        <v>0</v>
      </c>
      <c r="BF211" s="216">
        <f>IF(N211="snížená",J211,0)</f>
        <v>0</v>
      </c>
      <c r="BG211" s="216">
        <f>IF(N211="zákl. přenesená",J211,0)</f>
        <v>0</v>
      </c>
      <c r="BH211" s="216">
        <f>IF(N211="sníž. přenesená",J211,0)</f>
        <v>0</v>
      </c>
      <c r="BI211" s="216">
        <f>IF(N211="nulová",J211,0)</f>
        <v>0</v>
      </c>
      <c r="BJ211" s="17" t="s">
        <v>169</v>
      </c>
      <c r="BK211" s="216">
        <f>ROUND(I211*H211,2)</f>
        <v>0</v>
      </c>
      <c r="BL211" s="17" t="s">
        <v>301</v>
      </c>
      <c r="BM211" s="215" t="s">
        <v>1235</v>
      </c>
    </row>
    <row r="212" s="2" customFormat="1">
      <c r="A212" s="38"/>
      <c r="B212" s="39"/>
      <c r="C212" s="40"/>
      <c r="D212" s="217" t="s">
        <v>171</v>
      </c>
      <c r="E212" s="40"/>
      <c r="F212" s="218" t="s">
        <v>1236</v>
      </c>
      <c r="G212" s="40"/>
      <c r="H212" s="40"/>
      <c r="I212" s="219"/>
      <c r="J212" s="40"/>
      <c r="K212" s="40"/>
      <c r="L212" s="44"/>
      <c r="M212" s="268"/>
      <c r="N212" s="269"/>
      <c r="O212" s="270"/>
      <c r="P212" s="270"/>
      <c r="Q212" s="270"/>
      <c r="R212" s="270"/>
      <c r="S212" s="270"/>
      <c r="T212" s="271"/>
      <c r="U212" s="38"/>
      <c r="V212" s="38"/>
      <c r="W212" s="38"/>
      <c r="X212" s="38"/>
      <c r="Y212" s="38"/>
      <c r="Z212" s="38"/>
      <c r="AA212" s="38"/>
      <c r="AB212" s="38"/>
      <c r="AC212" s="38"/>
      <c r="AD212" s="38"/>
      <c r="AE212" s="38"/>
      <c r="AT212" s="17" t="s">
        <v>171</v>
      </c>
      <c r="AU212" s="17" t="s">
        <v>169</v>
      </c>
    </row>
    <row r="213" s="2" customFormat="1" ht="6.96" customHeight="1">
      <c r="A213" s="38"/>
      <c r="B213" s="59"/>
      <c r="C213" s="60"/>
      <c r="D213" s="60"/>
      <c r="E213" s="60"/>
      <c r="F213" s="60"/>
      <c r="G213" s="60"/>
      <c r="H213" s="60"/>
      <c r="I213" s="60"/>
      <c r="J213" s="60"/>
      <c r="K213" s="60"/>
      <c r="L213" s="44"/>
      <c r="M213" s="38"/>
      <c r="O213" s="38"/>
      <c r="P213" s="38"/>
      <c r="Q213" s="38"/>
      <c r="R213" s="38"/>
      <c r="S213" s="38"/>
      <c r="T213" s="38"/>
      <c r="U213" s="38"/>
      <c r="V213" s="38"/>
      <c r="W213" s="38"/>
      <c r="X213" s="38"/>
      <c r="Y213" s="38"/>
      <c r="Z213" s="38"/>
      <c r="AA213" s="38"/>
      <c r="AB213" s="38"/>
      <c r="AC213" s="38"/>
      <c r="AD213" s="38"/>
      <c r="AE213" s="38"/>
    </row>
  </sheetData>
  <sheetProtection sheet="1" autoFilter="0" formatColumns="0" formatRows="0" objects="1" scenarios="1" spinCount="100000" saltValue="uxv1MT5KuvNdHjaquyOX/WRmK9N/yllTPTvRYZ85YkwRqMq2YU+Q84jZRCi1BF9bzPIo5BE2pJA1FadoHhTpSQ==" hashValue="WVMrgwVaTpTDd/unUgSN3r9Hh3RyDjcR5DO2+IWp0CCgqvoSwv7irg9v1sST4Z3nbL52yRU537AjJrZVAk3D3Q==" algorithmName="SHA-512" password="CC35"/>
  <autoFilter ref="C86:K21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1237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268/9</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268/9</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625</v>
      </c>
      <c r="F85" s="191" t="s">
        <v>626</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1242</v>
      </c>
      <c r="F86" s="202" t="s">
        <v>1243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1244</v>
      </c>
      <c r="F87" s="206" t="s">
        <v>1245</v>
      </c>
      <c r="G87" s="207" t="s">
        <v>1246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301</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301</v>
      </c>
      <c r="BM87" s="215" t="s">
        <v>1247</v>
      </c>
    </row>
    <row r="88" s="2" customFormat="1" ht="24.15" customHeight="1">
      <c r="A88" s="38"/>
      <c r="B88" s="39"/>
      <c r="C88" s="204" t="s">
        <v>80</v>
      </c>
      <c r="D88" s="204" t="s">
        <v>163</v>
      </c>
      <c r="E88" s="205" t="s">
        <v>1248</v>
      </c>
      <c r="F88" s="206" t="s">
        <v>1249</v>
      </c>
      <c r="G88" s="207" t="s">
        <v>1246</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301</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301</v>
      </c>
      <c r="BM88" s="215" t="s">
        <v>1250</v>
      </c>
    </row>
    <row r="89" s="2" customFormat="1">
      <c r="A89" s="38"/>
      <c r="B89" s="39"/>
      <c r="C89" s="40"/>
      <c r="D89" s="217" t="s">
        <v>171</v>
      </c>
      <c r="E89" s="40"/>
      <c r="F89" s="218" t="s">
        <v>1251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1252</v>
      </c>
      <c r="E90" s="40"/>
      <c r="F90" s="218" t="s">
        <v>1253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1252</v>
      </c>
      <c r="AU90" s="17" t="s">
        <v>169</v>
      </c>
    </row>
    <row r="91" s="2" customFormat="1" ht="14.4" customHeight="1">
      <c r="A91" s="38"/>
      <c r="B91" s="39"/>
      <c r="C91" s="204" t="s">
        <v>424</v>
      </c>
      <c r="D91" s="204" t="s">
        <v>163</v>
      </c>
      <c r="E91" s="205" t="s">
        <v>1254</v>
      </c>
      <c r="F91" s="206" t="s">
        <v>1255</v>
      </c>
      <c r="G91" s="207" t="s">
        <v>278</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301</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301</v>
      </c>
      <c r="BM91" s="215" t="s">
        <v>1256</v>
      </c>
    </row>
    <row r="92" s="2" customFormat="1" ht="37.8" customHeight="1">
      <c r="A92" s="38"/>
      <c r="B92" s="39"/>
      <c r="C92" s="204" t="s">
        <v>162</v>
      </c>
      <c r="D92" s="204" t="s">
        <v>163</v>
      </c>
      <c r="E92" s="205" t="s">
        <v>1257</v>
      </c>
      <c r="F92" s="206" t="s">
        <v>1258</v>
      </c>
      <c r="G92" s="207" t="s">
        <v>1246</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301</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301</v>
      </c>
      <c r="BM92" s="215" t="s">
        <v>1259</v>
      </c>
    </row>
    <row r="93" s="2" customFormat="1">
      <c r="A93" s="38"/>
      <c r="B93" s="39"/>
      <c r="C93" s="40"/>
      <c r="D93" s="217" t="s">
        <v>171</v>
      </c>
      <c r="E93" s="40"/>
      <c r="F93" s="218" t="s">
        <v>1260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1261</v>
      </c>
      <c r="F94" s="206" t="s">
        <v>1262</v>
      </c>
      <c r="G94" s="207" t="s">
        <v>278</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301</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301</v>
      </c>
      <c r="BM94" s="215" t="s">
        <v>1263</v>
      </c>
    </row>
    <row r="95" s="2" customFormat="1">
      <c r="A95" s="38"/>
      <c r="B95" s="39"/>
      <c r="C95" s="40"/>
      <c r="D95" s="217" t="s">
        <v>171</v>
      </c>
      <c r="E95" s="40"/>
      <c r="F95" s="218" t="s">
        <v>1260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434</v>
      </c>
      <c r="D96" s="204" t="s">
        <v>163</v>
      </c>
      <c r="E96" s="205" t="s">
        <v>1264</v>
      </c>
      <c r="F96" s="206" t="s">
        <v>1265</v>
      </c>
      <c r="G96" s="207" t="s">
        <v>731</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301</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301</v>
      </c>
      <c r="BM96" s="215" t="s">
        <v>1266</v>
      </c>
    </row>
    <row r="97" s="2" customFormat="1">
      <c r="A97" s="38"/>
      <c r="B97" s="39"/>
      <c r="C97" s="40"/>
      <c r="D97" s="217" t="s">
        <v>171</v>
      </c>
      <c r="E97" s="40"/>
      <c r="F97" s="218" t="s">
        <v>1267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1268</v>
      </c>
      <c r="F98" s="206" t="s">
        <v>1269</v>
      </c>
      <c r="G98" s="207" t="s">
        <v>636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301</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301</v>
      </c>
      <c r="BM98" s="215" t="s">
        <v>1270</v>
      </c>
    </row>
    <row r="99" s="2" customFormat="1">
      <c r="A99" s="38"/>
      <c r="B99" s="39"/>
      <c r="C99" s="40"/>
      <c r="D99" s="217" t="s">
        <v>171</v>
      </c>
      <c r="E99" s="40"/>
      <c r="F99" s="218" t="s">
        <v>1271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1272</v>
      </c>
      <c r="F100" s="202" t="s">
        <v>1273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1274</v>
      </c>
      <c r="F101" s="206" t="s">
        <v>1275</v>
      </c>
      <c r="G101" s="207" t="s">
        <v>278</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301</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301</v>
      </c>
      <c r="BM101" s="215" t="s">
        <v>1276</v>
      </c>
    </row>
    <row r="102" s="2" customFormat="1" ht="24.15" customHeight="1">
      <c r="A102" s="38"/>
      <c r="B102" s="39"/>
      <c r="C102" s="204" t="s">
        <v>196</v>
      </c>
      <c r="D102" s="204" t="s">
        <v>163</v>
      </c>
      <c r="E102" s="205" t="s">
        <v>1277</v>
      </c>
      <c r="F102" s="206" t="s">
        <v>1278</v>
      </c>
      <c r="G102" s="207" t="s">
        <v>278</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301</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301</v>
      </c>
      <c r="BM102" s="215" t="s">
        <v>1279</v>
      </c>
    </row>
    <row r="103" s="2" customFormat="1" ht="49.05" customHeight="1">
      <c r="A103" s="38"/>
      <c r="B103" s="39"/>
      <c r="C103" s="204" t="s">
        <v>205</v>
      </c>
      <c r="D103" s="204" t="s">
        <v>163</v>
      </c>
      <c r="E103" s="205" t="s">
        <v>1280</v>
      </c>
      <c r="F103" s="206" t="s">
        <v>1281</v>
      </c>
      <c r="G103" s="207" t="s">
        <v>278</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1282</v>
      </c>
    </row>
    <row r="104" s="2" customFormat="1">
      <c r="A104" s="38"/>
      <c r="B104" s="39"/>
      <c r="C104" s="40"/>
      <c r="D104" s="217" t="s">
        <v>171</v>
      </c>
      <c r="E104" s="40"/>
      <c r="F104" s="218" t="s">
        <v>1283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219</v>
      </c>
      <c r="D105" s="204" t="s">
        <v>163</v>
      </c>
      <c r="E105" s="205" t="s">
        <v>1284</v>
      </c>
      <c r="F105" s="206" t="s">
        <v>1285</v>
      </c>
      <c r="G105" s="207" t="s">
        <v>636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301</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301</v>
      </c>
      <c r="BM105" s="215" t="s">
        <v>1286</v>
      </c>
    </row>
    <row r="106" s="2" customFormat="1">
      <c r="A106" s="38"/>
      <c r="B106" s="39"/>
      <c r="C106" s="40"/>
      <c r="D106" s="217" t="s">
        <v>171</v>
      </c>
      <c r="E106" s="40"/>
      <c r="F106" s="218" t="s">
        <v>677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1287</v>
      </c>
      <c r="F107" s="202" t="s">
        <v>1288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1289</v>
      </c>
      <c r="F108" s="206" t="s">
        <v>1290</v>
      </c>
      <c r="G108" s="207" t="s">
        <v>807</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301</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301</v>
      </c>
      <c r="BM108" s="215" t="s">
        <v>1291</v>
      </c>
    </row>
    <row r="109" s="2" customFormat="1" ht="24.15" customHeight="1">
      <c r="A109" s="38"/>
      <c r="B109" s="39"/>
      <c r="C109" s="204" t="s">
        <v>103</v>
      </c>
      <c r="D109" s="204" t="s">
        <v>163</v>
      </c>
      <c r="E109" s="205" t="s">
        <v>1292</v>
      </c>
      <c r="F109" s="206" t="s">
        <v>1293</v>
      </c>
      <c r="G109" s="207" t="s">
        <v>1246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301</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301</v>
      </c>
      <c r="BM109" s="215" t="s">
        <v>1294</v>
      </c>
    </row>
    <row r="110" s="2" customFormat="1" ht="37.8" customHeight="1">
      <c r="A110" s="38"/>
      <c r="B110" s="39"/>
      <c r="C110" s="204" t="s">
        <v>106</v>
      </c>
      <c r="D110" s="204" t="s">
        <v>163</v>
      </c>
      <c r="E110" s="205" t="s">
        <v>1295</v>
      </c>
      <c r="F110" s="206" t="s">
        <v>1296</v>
      </c>
      <c r="G110" s="207" t="s">
        <v>731</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301</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301</v>
      </c>
      <c r="BM110" s="215" t="s">
        <v>1297</v>
      </c>
    </row>
    <row r="111" s="2" customFormat="1">
      <c r="A111" s="38"/>
      <c r="B111" s="39"/>
      <c r="C111" s="40"/>
      <c r="D111" s="217" t="s">
        <v>171</v>
      </c>
      <c r="E111" s="40"/>
      <c r="F111" s="218" t="s">
        <v>1298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1299</v>
      </c>
      <c r="F112" s="206" t="s">
        <v>1300</v>
      </c>
      <c r="G112" s="207" t="s">
        <v>731</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301</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301</v>
      </c>
      <c r="BM112" s="215" t="s">
        <v>1301</v>
      </c>
    </row>
    <row r="113" s="2" customFormat="1" ht="14.4" customHeight="1">
      <c r="A113" s="38"/>
      <c r="B113" s="39"/>
      <c r="C113" s="204" t="s">
        <v>112</v>
      </c>
      <c r="D113" s="204" t="s">
        <v>163</v>
      </c>
      <c r="E113" s="205" t="s">
        <v>1302</v>
      </c>
      <c r="F113" s="206" t="s">
        <v>1303</v>
      </c>
      <c r="G113" s="207" t="s">
        <v>731</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301</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301</v>
      </c>
      <c r="BM113" s="215" t="s">
        <v>1304</v>
      </c>
    </row>
    <row r="114" s="2" customFormat="1" ht="24.15" customHeight="1">
      <c r="A114" s="38"/>
      <c r="B114" s="39"/>
      <c r="C114" s="204" t="s">
        <v>8</v>
      </c>
      <c r="D114" s="204" t="s">
        <v>163</v>
      </c>
      <c r="E114" s="205" t="s">
        <v>1305</v>
      </c>
      <c r="F114" s="206" t="s">
        <v>1306</v>
      </c>
      <c r="G114" s="207" t="s">
        <v>731</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301</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301</v>
      </c>
      <c r="BM114" s="215" t="s">
        <v>1307</v>
      </c>
    </row>
    <row r="115" s="2" customFormat="1" ht="24.15" customHeight="1">
      <c r="A115" s="38"/>
      <c r="B115" s="39"/>
      <c r="C115" s="204" t="s">
        <v>301</v>
      </c>
      <c r="D115" s="204" t="s">
        <v>163</v>
      </c>
      <c r="E115" s="205" t="s">
        <v>1308</v>
      </c>
      <c r="F115" s="206" t="s">
        <v>1309</v>
      </c>
      <c r="G115" s="207" t="s">
        <v>731</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301</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301</v>
      </c>
      <c r="BM115" s="215" t="s">
        <v>1310</v>
      </c>
    </row>
    <row r="116" s="2" customFormat="1" ht="24.15" customHeight="1">
      <c r="A116" s="38"/>
      <c r="B116" s="39"/>
      <c r="C116" s="204" t="s">
        <v>306</v>
      </c>
      <c r="D116" s="204" t="s">
        <v>163</v>
      </c>
      <c r="E116" s="205" t="s">
        <v>1311</v>
      </c>
      <c r="F116" s="206" t="s">
        <v>1312</v>
      </c>
      <c r="G116" s="207" t="s">
        <v>731</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301</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301</v>
      </c>
      <c r="BM116" s="215" t="s">
        <v>1313</v>
      </c>
    </row>
    <row r="117" s="2" customFormat="1" ht="24.15" customHeight="1">
      <c r="A117" s="38"/>
      <c r="B117" s="39"/>
      <c r="C117" s="204" t="s">
        <v>264</v>
      </c>
      <c r="D117" s="204" t="s">
        <v>163</v>
      </c>
      <c r="E117" s="205" t="s">
        <v>1314</v>
      </c>
      <c r="F117" s="206" t="s">
        <v>1315</v>
      </c>
      <c r="G117" s="207" t="s">
        <v>731</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301</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301</v>
      </c>
      <c r="BM117" s="215" t="s">
        <v>1316</v>
      </c>
    </row>
    <row r="118" s="2" customFormat="1" ht="24.15" customHeight="1">
      <c r="A118" s="38"/>
      <c r="B118" s="39"/>
      <c r="C118" s="204" t="s">
        <v>311</v>
      </c>
      <c r="D118" s="204" t="s">
        <v>163</v>
      </c>
      <c r="E118" s="205" t="s">
        <v>1317</v>
      </c>
      <c r="F118" s="206" t="s">
        <v>1318</v>
      </c>
      <c r="G118" s="207" t="s">
        <v>731</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301</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301</v>
      </c>
      <c r="BM118" s="215" t="s">
        <v>1319</v>
      </c>
    </row>
    <row r="119" s="2" customFormat="1" ht="24.15" customHeight="1">
      <c r="A119" s="38"/>
      <c r="B119" s="39"/>
      <c r="C119" s="204" t="s">
        <v>327</v>
      </c>
      <c r="D119" s="204" t="s">
        <v>163</v>
      </c>
      <c r="E119" s="205" t="s">
        <v>1320</v>
      </c>
      <c r="F119" s="206" t="s">
        <v>1321</v>
      </c>
      <c r="G119" s="207" t="s">
        <v>731</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301</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301</v>
      </c>
      <c r="BM119" s="215" t="s">
        <v>1322</v>
      </c>
    </row>
    <row r="120" s="2" customFormat="1" ht="24.15" customHeight="1">
      <c r="A120" s="38"/>
      <c r="B120" s="39"/>
      <c r="C120" s="204" t="s">
        <v>115</v>
      </c>
      <c r="D120" s="204" t="s">
        <v>163</v>
      </c>
      <c r="E120" s="205" t="s">
        <v>1323</v>
      </c>
      <c r="F120" s="206" t="s">
        <v>1324</v>
      </c>
      <c r="G120" s="207" t="s">
        <v>731</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301</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301</v>
      </c>
      <c r="BM120" s="215" t="s">
        <v>1325</v>
      </c>
    </row>
    <row r="121" s="2" customFormat="1" ht="24.15" customHeight="1">
      <c r="A121" s="38"/>
      <c r="B121" s="39"/>
      <c r="C121" s="204" t="s">
        <v>7</v>
      </c>
      <c r="D121" s="204" t="s">
        <v>163</v>
      </c>
      <c r="E121" s="205" t="s">
        <v>1326</v>
      </c>
      <c r="F121" s="206" t="s">
        <v>1327</v>
      </c>
      <c r="G121" s="207" t="s">
        <v>731</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301</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301</v>
      </c>
      <c r="BM121" s="215" t="s">
        <v>1328</v>
      </c>
    </row>
    <row r="122" s="2" customFormat="1" ht="37.8" customHeight="1">
      <c r="A122" s="38"/>
      <c r="B122" s="39"/>
      <c r="C122" s="204" t="s">
        <v>340</v>
      </c>
      <c r="D122" s="204" t="s">
        <v>163</v>
      </c>
      <c r="E122" s="205" t="s">
        <v>1329</v>
      </c>
      <c r="F122" s="206" t="s">
        <v>1330</v>
      </c>
      <c r="G122" s="207" t="s">
        <v>731</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301</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301</v>
      </c>
      <c r="BM122" s="215" t="s">
        <v>1331</v>
      </c>
    </row>
    <row r="123" s="2" customFormat="1" ht="37.8" customHeight="1">
      <c r="A123" s="38"/>
      <c r="B123" s="39"/>
      <c r="C123" s="204" t="s">
        <v>345</v>
      </c>
      <c r="D123" s="204" t="s">
        <v>163</v>
      </c>
      <c r="E123" s="205" t="s">
        <v>1332</v>
      </c>
      <c r="F123" s="206" t="s">
        <v>1333</v>
      </c>
      <c r="G123" s="207" t="s">
        <v>731</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301</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301</v>
      </c>
      <c r="BM123" s="215" t="s">
        <v>1334</v>
      </c>
    </row>
    <row r="124" s="2" customFormat="1" ht="37.8" customHeight="1">
      <c r="A124" s="38"/>
      <c r="B124" s="39"/>
      <c r="C124" s="204" t="s">
        <v>356</v>
      </c>
      <c r="D124" s="204" t="s">
        <v>163</v>
      </c>
      <c r="E124" s="205" t="s">
        <v>1335</v>
      </c>
      <c r="F124" s="206" t="s">
        <v>1336</v>
      </c>
      <c r="G124" s="207" t="s">
        <v>636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1337</v>
      </c>
    </row>
    <row r="125" s="2" customFormat="1">
      <c r="A125" s="38"/>
      <c r="B125" s="39"/>
      <c r="C125" s="40"/>
      <c r="D125" s="217" t="s">
        <v>171</v>
      </c>
      <c r="E125" s="40"/>
      <c r="F125" s="218" t="s">
        <v>752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1338</v>
      </c>
      <c r="F126" s="202" t="s">
        <v>1339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366</v>
      </c>
      <c r="D127" s="204" t="s">
        <v>163</v>
      </c>
      <c r="E127" s="205" t="s">
        <v>1340</v>
      </c>
      <c r="F127" s="206" t="s">
        <v>1341</v>
      </c>
      <c r="G127" s="207" t="s">
        <v>731</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1342</v>
      </c>
    </row>
    <row r="128" s="2" customFormat="1" ht="49.05" customHeight="1">
      <c r="A128" s="38"/>
      <c r="B128" s="39"/>
      <c r="C128" s="204" t="s">
        <v>400</v>
      </c>
      <c r="D128" s="204" t="s">
        <v>163</v>
      </c>
      <c r="E128" s="205" t="s">
        <v>1343</v>
      </c>
      <c r="F128" s="206" t="s">
        <v>1344</v>
      </c>
      <c r="G128" s="207" t="s">
        <v>731</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301</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301</v>
      </c>
      <c r="BM128" s="215" t="s">
        <v>1345</v>
      </c>
    </row>
    <row r="129" s="2" customFormat="1" ht="49.05" customHeight="1">
      <c r="A129" s="38"/>
      <c r="B129" s="39"/>
      <c r="C129" s="204" t="s">
        <v>406</v>
      </c>
      <c r="D129" s="204" t="s">
        <v>163</v>
      </c>
      <c r="E129" s="205" t="s">
        <v>1346</v>
      </c>
      <c r="F129" s="206" t="s">
        <v>1347</v>
      </c>
      <c r="G129" s="207" t="s">
        <v>731</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1348</v>
      </c>
    </row>
    <row r="130" s="2" customFormat="1" ht="24.15" customHeight="1">
      <c r="A130" s="38"/>
      <c r="B130" s="39"/>
      <c r="C130" s="204" t="s">
        <v>1038</v>
      </c>
      <c r="D130" s="204" t="s">
        <v>163</v>
      </c>
      <c r="E130" s="205" t="s">
        <v>1349</v>
      </c>
      <c r="F130" s="206" t="s">
        <v>1350</v>
      </c>
      <c r="G130" s="207" t="s">
        <v>731</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1351</v>
      </c>
    </row>
    <row r="131" s="2" customFormat="1">
      <c r="A131" s="38"/>
      <c r="B131" s="39"/>
      <c r="C131" s="40"/>
      <c r="D131" s="217" t="s">
        <v>171</v>
      </c>
      <c r="E131" s="40"/>
      <c r="F131" s="218" t="s">
        <v>1352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392</v>
      </c>
      <c r="D132" s="204" t="s">
        <v>163</v>
      </c>
      <c r="E132" s="205" t="s">
        <v>1353</v>
      </c>
      <c r="F132" s="206" t="s">
        <v>1354</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301</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301</v>
      </c>
      <c r="BM132" s="215" t="s">
        <v>1355</v>
      </c>
    </row>
    <row r="133" s="2" customFormat="1">
      <c r="A133" s="38"/>
      <c r="B133" s="39"/>
      <c r="C133" s="40"/>
      <c r="D133" s="217" t="s">
        <v>171</v>
      </c>
      <c r="E133" s="40"/>
      <c r="F133" s="218" t="s">
        <v>1356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396</v>
      </c>
      <c r="D134" s="204" t="s">
        <v>163</v>
      </c>
      <c r="E134" s="205" t="s">
        <v>1357</v>
      </c>
      <c r="F134" s="206" t="s">
        <v>1358</v>
      </c>
      <c r="G134" s="207" t="s">
        <v>518</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1359</v>
      </c>
    </row>
    <row r="135" s="2" customFormat="1">
      <c r="A135" s="38"/>
      <c r="B135" s="39"/>
      <c r="C135" s="40"/>
      <c r="D135" s="217" t="s">
        <v>171</v>
      </c>
      <c r="E135" s="40"/>
      <c r="F135" s="218" t="s">
        <v>1213</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z+/pX//TZQcn+dpygyCLlHYHA3pzbUQ9T9tcaVPyjU+RJbV3CMKzqlVZBnNdryBIlI8os1llA+rGaB2gfAdBPg==" hashValue="QS4/mX517RfCvKhaFHdUBCttXep8XTw8BE2Uh84a/DxvOizo+pN2vNkBGXBH1dT3L5VX1WUog6adsJWOwN5BV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268/9</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268/9</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625</v>
      </c>
      <c r="F85" s="191" t="s">
        <v>626</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1242</v>
      </c>
      <c r="F86" s="202" t="s">
        <v>1243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1244</v>
      </c>
      <c r="F87" s="206" t="s">
        <v>1245</v>
      </c>
      <c r="G87" s="207" t="s">
        <v>1246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301</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301</v>
      </c>
      <c r="BM87" s="215" t="s">
        <v>1247</v>
      </c>
    </row>
    <row r="88" s="2" customFormat="1" ht="24.15" customHeight="1">
      <c r="A88" s="38"/>
      <c r="B88" s="39"/>
      <c r="C88" s="204" t="s">
        <v>80</v>
      </c>
      <c r="D88" s="204" t="s">
        <v>163</v>
      </c>
      <c r="E88" s="205" t="s">
        <v>1248</v>
      </c>
      <c r="F88" s="206" t="s">
        <v>1361</v>
      </c>
      <c r="G88" s="207" t="s">
        <v>1246</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301</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301</v>
      </c>
      <c r="BM88" s="215" t="s">
        <v>1250</v>
      </c>
    </row>
    <row r="89" s="2" customFormat="1">
      <c r="A89" s="38"/>
      <c r="B89" s="39"/>
      <c r="C89" s="40"/>
      <c r="D89" s="217" t="s">
        <v>171</v>
      </c>
      <c r="E89" s="40"/>
      <c r="F89" s="218" t="s">
        <v>1251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1252</v>
      </c>
      <c r="E90" s="40"/>
      <c r="F90" s="218" t="s">
        <v>1253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1252</v>
      </c>
      <c r="AU90" s="17" t="s">
        <v>169</v>
      </c>
    </row>
    <row r="91" s="2" customFormat="1" ht="14.4" customHeight="1">
      <c r="A91" s="38"/>
      <c r="B91" s="39"/>
      <c r="C91" s="204" t="s">
        <v>424</v>
      </c>
      <c r="D91" s="204" t="s">
        <v>163</v>
      </c>
      <c r="E91" s="205" t="s">
        <v>1254</v>
      </c>
      <c r="F91" s="206" t="s">
        <v>1255</v>
      </c>
      <c r="G91" s="207" t="s">
        <v>278</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301</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301</v>
      </c>
      <c r="BM91" s="215" t="s">
        <v>1256</v>
      </c>
    </row>
    <row r="92" s="2" customFormat="1" ht="37.8" customHeight="1">
      <c r="A92" s="38"/>
      <c r="B92" s="39"/>
      <c r="C92" s="204" t="s">
        <v>162</v>
      </c>
      <c r="D92" s="204" t="s">
        <v>163</v>
      </c>
      <c r="E92" s="205" t="s">
        <v>1257</v>
      </c>
      <c r="F92" s="206" t="s">
        <v>1258</v>
      </c>
      <c r="G92" s="207" t="s">
        <v>1246</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301</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301</v>
      </c>
      <c r="BM92" s="215" t="s">
        <v>1259</v>
      </c>
    </row>
    <row r="93" s="2" customFormat="1">
      <c r="A93" s="38"/>
      <c r="B93" s="39"/>
      <c r="C93" s="40"/>
      <c r="D93" s="217" t="s">
        <v>171</v>
      </c>
      <c r="E93" s="40"/>
      <c r="F93" s="218" t="s">
        <v>1260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1261</v>
      </c>
      <c r="F94" s="206" t="s">
        <v>1262</v>
      </c>
      <c r="G94" s="207" t="s">
        <v>278</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301</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301</v>
      </c>
      <c r="BM94" s="215" t="s">
        <v>1263</v>
      </c>
    </row>
    <row r="95" s="2" customFormat="1">
      <c r="A95" s="38"/>
      <c r="B95" s="39"/>
      <c r="C95" s="40"/>
      <c r="D95" s="217" t="s">
        <v>171</v>
      </c>
      <c r="E95" s="40"/>
      <c r="F95" s="218" t="s">
        <v>1260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434</v>
      </c>
      <c r="D96" s="204" t="s">
        <v>163</v>
      </c>
      <c r="E96" s="205" t="s">
        <v>1264</v>
      </c>
      <c r="F96" s="206" t="s">
        <v>1265</v>
      </c>
      <c r="G96" s="207" t="s">
        <v>731</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301</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301</v>
      </c>
      <c r="BM96" s="215" t="s">
        <v>1266</v>
      </c>
    </row>
    <row r="97" s="2" customFormat="1">
      <c r="A97" s="38"/>
      <c r="B97" s="39"/>
      <c r="C97" s="40"/>
      <c r="D97" s="217" t="s">
        <v>171</v>
      </c>
      <c r="E97" s="40"/>
      <c r="F97" s="218" t="s">
        <v>1267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1268</v>
      </c>
      <c r="F98" s="206" t="s">
        <v>1269</v>
      </c>
      <c r="G98" s="207" t="s">
        <v>636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301</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301</v>
      </c>
      <c r="BM98" s="215" t="s">
        <v>1270</v>
      </c>
    </row>
    <row r="99" s="2" customFormat="1">
      <c r="A99" s="38"/>
      <c r="B99" s="39"/>
      <c r="C99" s="40"/>
      <c r="D99" s="217" t="s">
        <v>171</v>
      </c>
      <c r="E99" s="40"/>
      <c r="F99" s="218" t="s">
        <v>1271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1272</v>
      </c>
      <c r="F100" s="202" t="s">
        <v>1273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1274</v>
      </c>
      <c r="F101" s="206" t="s">
        <v>1275</v>
      </c>
      <c r="G101" s="207" t="s">
        <v>278</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301</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301</v>
      </c>
      <c r="BM101" s="215" t="s">
        <v>1276</v>
      </c>
    </row>
    <row r="102" s="2" customFormat="1" ht="24.15" customHeight="1">
      <c r="A102" s="38"/>
      <c r="B102" s="39"/>
      <c r="C102" s="204" t="s">
        <v>196</v>
      </c>
      <c r="D102" s="204" t="s">
        <v>163</v>
      </c>
      <c r="E102" s="205" t="s">
        <v>1277</v>
      </c>
      <c r="F102" s="206" t="s">
        <v>1278</v>
      </c>
      <c r="G102" s="207" t="s">
        <v>278</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301</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301</v>
      </c>
      <c r="BM102" s="215" t="s">
        <v>1279</v>
      </c>
    </row>
    <row r="103" s="2" customFormat="1" ht="49.05" customHeight="1">
      <c r="A103" s="38"/>
      <c r="B103" s="39"/>
      <c r="C103" s="204" t="s">
        <v>205</v>
      </c>
      <c r="D103" s="204" t="s">
        <v>163</v>
      </c>
      <c r="E103" s="205" t="s">
        <v>1280</v>
      </c>
      <c r="F103" s="206" t="s">
        <v>1281</v>
      </c>
      <c r="G103" s="207" t="s">
        <v>278</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1282</v>
      </c>
    </row>
    <row r="104" s="2" customFormat="1">
      <c r="A104" s="38"/>
      <c r="B104" s="39"/>
      <c r="C104" s="40"/>
      <c r="D104" s="217" t="s">
        <v>171</v>
      </c>
      <c r="E104" s="40"/>
      <c r="F104" s="218" t="s">
        <v>1283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219</v>
      </c>
      <c r="D105" s="204" t="s">
        <v>163</v>
      </c>
      <c r="E105" s="205" t="s">
        <v>1284</v>
      </c>
      <c r="F105" s="206" t="s">
        <v>1285</v>
      </c>
      <c r="G105" s="207" t="s">
        <v>636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301</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301</v>
      </c>
      <c r="BM105" s="215" t="s">
        <v>1286</v>
      </c>
    </row>
    <row r="106" s="2" customFormat="1">
      <c r="A106" s="38"/>
      <c r="B106" s="39"/>
      <c r="C106" s="40"/>
      <c r="D106" s="217" t="s">
        <v>171</v>
      </c>
      <c r="E106" s="40"/>
      <c r="F106" s="218" t="s">
        <v>677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1287</v>
      </c>
      <c r="F107" s="202" t="s">
        <v>1288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1289</v>
      </c>
      <c r="F108" s="206" t="s">
        <v>1290</v>
      </c>
      <c r="G108" s="207" t="s">
        <v>807</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301</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301</v>
      </c>
      <c r="BM108" s="215" t="s">
        <v>1291</v>
      </c>
    </row>
    <row r="109" s="2" customFormat="1" ht="24.15" customHeight="1">
      <c r="A109" s="38"/>
      <c r="B109" s="39"/>
      <c r="C109" s="204" t="s">
        <v>103</v>
      </c>
      <c r="D109" s="204" t="s">
        <v>163</v>
      </c>
      <c r="E109" s="205" t="s">
        <v>1292</v>
      </c>
      <c r="F109" s="206" t="s">
        <v>1293</v>
      </c>
      <c r="G109" s="207" t="s">
        <v>1246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301</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301</v>
      </c>
      <c r="BM109" s="215" t="s">
        <v>1294</v>
      </c>
    </row>
    <row r="110" s="2" customFormat="1" ht="37.8" customHeight="1">
      <c r="A110" s="38"/>
      <c r="B110" s="39"/>
      <c r="C110" s="204" t="s">
        <v>106</v>
      </c>
      <c r="D110" s="204" t="s">
        <v>163</v>
      </c>
      <c r="E110" s="205" t="s">
        <v>1295</v>
      </c>
      <c r="F110" s="206" t="s">
        <v>1296</v>
      </c>
      <c r="G110" s="207" t="s">
        <v>731</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301</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301</v>
      </c>
      <c r="BM110" s="215" t="s">
        <v>1297</v>
      </c>
    </row>
    <row r="111" s="2" customFormat="1">
      <c r="A111" s="38"/>
      <c r="B111" s="39"/>
      <c r="C111" s="40"/>
      <c r="D111" s="217" t="s">
        <v>171</v>
      </c>
      <c r="E111" s="40"/>
      <c r="F111" s="218" t="s">
        <v>1298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1299</v>
      </c>
      <c r="F112" s="206" t="s">
        <v>1300</v>
      </c>
      <c r="G112" s="207" t="s">
        <v>731</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301</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301</v>
      </c>
      <c r="BM112" s="215" t="s">
        <v>1301</v>
      </c>
    </row>
    <row r="113" s="2" customFormat="1" ht="14.4" customHeight="1">
      <c r="A113" s="38"/>
      <c r="B113" s="39"/>
      <c r="C113" s="204" t="s">
        <v>112</v>
      </c>
      <c r="D113" s="204" t="s">
        <v>163</v>
      </c>
      <c r="E113" s="205" t="s">
        <v>1302</v>
      </c>
      <c r="F113" s="206" t="s">
        <v>1303</v>
      </c>
      <c r="G113" s="207" t="s">
        <v>731</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301</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301</v>
      </c>
      <c r="BM113" s="215" t="s">
        <v>1304</v>
      </c>
    </row>
    <row r="114" s="2" customFormat="1" ht="24.15" customHeight="1">
      <c r="A114" s="38"/>
      <c r="B114" s="39"/>
      <c r="C114" s="204" t="s">
        <v>8</v>
      </c>
      <c r="D114" s="204" t="s">
        <v>163</v>
      </c>
      <c r="E114" s="205" t="s">
        <v>1305</v>
      </c>
      <c r="F114" s="206" t="s">
        <v>1306</v>
      </c>
      <c r="G114" s="207" t="s">
        <v>731</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301</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301</v>
      </c>
      <c r="BM114" s="215" t="s">
        <v>1307</v>
      </c>
    </row>
    <row r="115" s="2" customFormat="1" ht="24.15" customHeight="1">
      <c r="A115" s="38"/>
      <c r="B115" s="39"/>
      <c r="C115" s="204" t="s">
        <v>301</v>
      </c>
      <c r="D115" s="204" t="s">
        <v>163</v>
      </c>
      <c r="E115" s="205" t="s">
        <v>1308</v>
      </c>
      <c r="F115" s="206" t="s">
        <v>1309</v>
      </c>
      <c r="G115" s="207" t="s">
        <v>731</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301</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301</v>
      </c>
      <c r="BM115" s="215" t="s">
        <v>1310</v>
      </c>
    </row>
    <row r="116" s="2" customFormat="1" ht="24.15" customHeight="1">
      <c r="A116" s="38"/>
      <c r="B116" s="39"/>
      <c r="C116" s="204" t="s">
        <v>306</v>
      </c>
      <c r="D116" s="204" t="s">
        <v>163</v>
      </c>
      <c r="E116" s="205" t="s">
        <v>1311</v>
      </c>
      <c r="F116" s="206" t="s">
        <v>1312</v>
      </c>
      <c r="G116" s="207" t="s">
        <v>731</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301</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301</v>
      </c>
      <c r="BM116" s="215" t="s">
        <v>1313</v>
      </c>
    </row>
    <row r="117" s="2" customFormat="1" ht="24.15" customHeight="1">
      <c r="A117" s="38"/>
      <c r="B117" s="39"/>
      <c r="C117" s="204" t="s">
        <v>264</v>
      </c>
      <c r="D117" s="204" t="s">
        <v>163</v>
      </c>
      <c r="E117" s="205" t="s">
        <v>1314</v>
      </c>
      <c r="F117" s="206" t="s">
        <v>1315</v>
      </c>
      <c r="G117" s="207" t="s">
        <v>731</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301</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301</v>
      </c>
      <c r="BM117" s="215" t="s">
        <v>1316</v>
      </c>
    </row>
    <row r="118" s="2" customFormat="1" ht="24.15" customHeight="1">
      <c r="A118" s="38"/>
      <c r="B118" s="39"/>
      <c r="C118" s="204" t="s">
        <v>311</v>
      </c>
      <c r="D118" s="204" t="s">
        <v>163</v>
      </c>
      <c r="E118" s="205" t="s">
        <v>1317</v>
      </c>
      <c r="F118" s="206" t="s">
        <v>1318</v>
      </c>
      <c r="G118" s="207" t="s">
        <v>731</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301</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301</v>
      </c>
      <c r="BM118" s="215" t="s">
        <v>1319</v>
      </c>
    </row>
    <row r="119" s="2" customFormat="1" ht="24.15" customHeight="1">
      <c r="A119" s="38"/>
      <c r="B119" s="39"/>
      <c r="C119" s="204" t="s">
        <v>327</v>
      </c>
      <c r="D119" s="204" t="s">
        <v>163</v>
      </c>
      <c r="E119" s="205" t="s">
        <v>1320</v>
      </c>
      <c r="F119" s="206" t="s">
        <v>1321</v>
      </c>
      <c r="G119" s="207" t="s">
        <v>731</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301</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301</v>
      </c>
      <c r="BM119" s="215" t="s">
        <v>1322</v>
      </c>
    </row>
    <row r="120" s="2" customFormat="1" ht="24.15" customHeight="1">
      <c r="A120" s="38"/>
      <c r="B120" s="39"/>
      <c r="C120" s="204" t="s">
        <v>115</v>
      </c>
      <c r="D120" s="204" t="s">
        <v>163</v>
      </c>
      <c r="E120" s="205" t="s">
        <v>1323</v>
      </c>
      <c r="F120" s="206" t="s">
        <v>1324</v>
      </c>
      <c r="G120" s="207" t="s">
        <v>731</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301</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301</v>
      </c>
      <c r="BM120" s="215" t="s">
        <v>1325</v>
      </c>
    </row>
    <row r="121" s="2" customFormat="1" ht="24.15" customHeight="1">
      <c r="A121" s="38"/>
      <c r="B121" s="39"/>
      <c r="C121" s="204" t="s">
        <v>7</v>
      </c>
      <c r="D121" s="204" t="s">
        <v>163</v>
      </c>
      <c r="E121" s="205" t="s">
        <v>1326</v>
      </c>
      <c r="F121" s="206" t="s">
        <v>1327</v>
      </c>
      <c r="G121" s="207" t="s">
        <v>731</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301</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301</v>
      </c>
      <c r="BM121" s="215" t="s">
        <v>1328</v>
      </c>
    </row>
    <row r="122" s="2" customFormat="1" ht="37.8" customHeight="1">
      <c r="A122" s="38"/>
      <c r="B122" s="39"/>
      <c r="C122" s="204" t="s">
        <v>340</v>
      </c>
      <c r="D122" s="204" t="s">
        <v>163</v>
      </c>
      <c r="E122" s="205" t="s">
        <v>1329</v>
      </c>
      <c r="F122" s="206" t="s">
        <v>1330</v>
      </c>
      <c r="G122" s="207" t="s">
        <v>731</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301</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301</v>
      </c>
      <c r="BM122" s="215" t="s">
        <v>1331</v>
      </c>
    </row>
    <row r="123" s="2" customFormat="1" ht="37.8" customHeight="1">
      <c r="A123" s="38"/>
      <c r="B123" s="39"/>
      <c r="C123" s="204" t="s">
        <v>345</v>
      </c>
      <c r="D123" s="204" t="s">
        <v>163</v>
      </c>
      <c r="E123" s="205" t="s">
        <v>1332</v>
      </c>
      <c r="F123" s="206" t="s">
        <v>1333</v>
      </c>
      <c r="G123" s="207" t="s">
        <v>731</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301</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301</v>
      </c>
      <c r="BM123" s="215" t="s">
        <v>1334</v>
      </c>
    </row>
    <row r="124" s="2" customFormat="1" ht="37.8" customHeight="1">
      <c r="A124" s="38"/>
      <c r="B124" s="39"/>
      <c r="C124" s="204" t="s">
        <v>356</v>
      </c>
      <c r="D124" s="204" t="s">
        <v>163</v>
      </c>
      <c r="E124" s="205" t="s">
        <v>1335</v>
      </c>
      <c r="F124" s="206" t="s">
        <v>1336</v>
      </c>
      <c r="G124" s="207" t="s">
        <v>636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1337</v>
      </c>
    </row>
    <row r="125" s="2" customFormat="1">
      <c r="A125" s="38"/>
      <c r="B125" s="39"/>
      <c r="C125" s="40"/>
      <c r="D125" s="217" t="s">
        <v>171</v>
      </c>
      <c r="E125" s="40"/>
      <c r="F125" s="218" t="s">
        <v>752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1338</v>
      </c>
      <c r="F126" s="202" t="s">
        <v>1339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366</v>
      </c>
      <c r="D127" s="204" t="s">
        <v>163</v>
      </c>
      <c r="E127" s="205" t="s">
        <v>1340</v>
      </c>
      <c r="F127" s="206" t="s">
        <v>1341</v>
      </c>
      <c r="G127" s="207" t="s">
        <v>731</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1342</v>
      </c>
    </row>
    <row r="128" s="2" customFormat="1" ht="49.05" customHeight="1">
      <c r="A128" s="38"/>
      <c r="B128" s="39"/>
      <c r="C128" s="204" t="s">
        <v>400</v>
      </c>
      <c r="D128" s="204" t="s">
        <v>163</v>
      </c>
      <c r="E128" s="205" t="s">
        <v>1343</v>
      </c>
      <c r="F128" s="206" t="s">
        <v>1344</v>
      </c>
      <c r="G128" s="207" t="s">
        <v>731</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301</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301</v>
      </c>
      <c r="BM128" s="215" t="s">
        <v>1345</v>
      </c>
    </row>
    <row r="129" s="2" customFormat="1" ht="49.05" customHeight="1">
      <c r="A129" s="38"/>
      <c r="B129" s="39"/>
      <c r="C129" s="204" t="s">
        <v>406</v>
      </c>
      <c r="D129" s="204" t="s">
        <v>163</v>
      </c>
      <c r="E129" s="205" t="s">
        <v>1346</v>
      </c>
      <c r="F129" s="206" t="s">
        <v>1347</v>
      </c>
      <c r="G129" s="207" t="s">
        <v>731</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1348</v>
      </c>
    </row>
    <row r="130" s="2" customFormat="1" ht="24.15" customHeight="1">
      <c r="A130" s="38"/>
      <c r="B130" s="39"/>
      <c r="C130" s="204" t="s">
        <v>1038</v>
      </c>
      <c r="D130" s="204" t="s">
        <v>163</v>
      </c>
      <c r="E130" s="205" t="s">
        <v>1349</v>
      </c>
      <c r="F130" s="206" t="s">
        <v>1350</v>
      </c>
      <c r="G130" s="207" t="s">
        <v>731</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1351</v>
      </c>
    </row>
    <row r="131" s="2" customFormat="1">
      <c r="A131" s="38"/>
      <c r="B131" s="39"/>
      <c r="C131" s="40"/>
      <c r="D131" s="217" t="s">
        <v>171</v>
      </c>
      <c r="E131" s="40"/>
      <c r="F131" s="218" t="s">
        <v>1352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392</v>
      </c>
      <c r="D132" s="204" t="s">
        <v>163</v>
      </c>
      <c r="E132" s="205" t="s">
        <v>1353</v>
      </c>
      <c r="F132" s="206" t="s">
        <v>1354</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301</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301</v>
      </c>
      <c r="BM132" s="215" t="s">
        <v>1355</v>
      </c>
    </row>
    <row r="133" s="2" customFormat="1">
      <c r="A133" s="38"/>
      <c r="B133" s="39"/>
      <c r="C133" s="40"/>
      <c r="D133" s="217" t="s">
        <v>171</v>
      </c>
      <c r="E133" s="40"/>
      <c r="F133" s="218" t="s">
        <v>1356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396</v>
      </c>
      <c r="D134" s="204" t="s">
        <v>163</v>
      </c>
      <c r="E134" s="205" t="s">
        <v>1357</v>
      </c>
      <c r="F134" s="206" t="s">
        <v>1358</v>
      </c>
      <c r="G134" s="207" t="s">
        <v>518</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1359</v>
      </c>
    </row>
    <row r="135" s="2" customFormat="1">
      <c r="A135" s="38"/>
      <c r="B135" s="39"/>
      <c r="C135" s="40"/>
      <c r="D135" s="217" t="s">
        <v>171</v>
      </c>
      <c r="E135" s="40"/>
      <c r="F135" s="218" t="s">
        <v>1213</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ceaxUh3lg7zfVLNh/aOivKcH/PmNEgZmRSilSVKpVxJg6/A1LaKQYehXUdfzAUHa8pWjw7WlW/kYciqigoh79g==" hashValue="tmuo1QABA/OiL8DBH1X2l2lQC2tT1pRCrzjRCbjss8ydIoeSXqg8Dru11HpsV+c3BxIq0fjBeETERwNoHQXB3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268/9</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268/9</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625</v>
      </c>
      <c r="F85" s="191" t="s">
        <v>626</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1242</v>
      </c>
      <c r="F86" s="202" t="s">
        <v>1243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1244</v>
      </c>
      <c r="F87" s="206" t="s">
        <v>1245</v>
      </c>
      <c r="G87" s="207" t="s">
        <v>1246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301</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301</v>
      </c>
      <c r="BM87" s="215" t="s">
        <v>1363</v>
      </c>
    </row>
    <row r="88" s="2" customFormat="1" ht="24.15" customHeight="1">
      <c r="A88" s="38"/>
      <c r="B88" s="39"/>
      <c r="C88" s="204" t="s">
        <v>160</v>
      </c>
      <c r="D88" s="204" t="s">
        <v>163</v>
      </c>
      <c r="E88" s="205" t="s">
        <v>1264</v>
      </c>
      <c r="F88" s="206" t="s">
        <v>1265</v>
      </c>
      <c r="G88" s="207" t="s">
        <v>731</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301</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301</v>
      </c>
      <c r="BM88" s="215" t="s">
        <v>1364</v>
      </c>
    </row>
    <row r="89" s="2" customFormat="1">
      <c r="A89" s="38"/>
      <c r="B89" s="39"/>
      <c r="C89" s="40"/>
      <c r="D89" s="217" t="s">
        <v>171</v>
      </c>
      <c r="E89" s="40"/>
      <c r="F89" s="218" t="s">
        <v>1267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1248</v>
      </c>
      <c r="F90" s="206" t="s">
        <v>1249</v>
      </c>
      <c r="G90" s="207" t="s">
        <v>1246</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301</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301</v>
      </c>
      <c r="BM90" s="215" t="s">
        <v>1365</v>
      </c>
    </row>
    <row r="91" s="2" customFormat="1">
      <c r="A91" s="38"/>
      <c r="B91" s="39"/>
      <c r="C91" s="40"/>
      <c r="D91" s="217" t="s">
        <v>171</v>
      </c>
      <c r="E91" s="40"/>
      <c r="F91" s="218" t="s">
        <v>1251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1252</v>
      </c>
      <c r="E92" s="40"/>
      <c r="F92" s="218" t="s">
        <v>1253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1252</v>
      </c>
      <c r="AU92" s="17" t="s">
        <v>169</v>
      </c>
    </row>
    <row r="93" s="2" customFormat="1" ht="14.4" customHeight="1">
      <c r="A93" s="38"/>
      <c r="B93" s="39"/>
      <c r="C93" s="204" t="s">
        <v>162</v>
      </c>
      <c r="D93" s="204" t="s">
        <v>163</v>
      </c>
      <c r="E93" s="205" t="s">
        <v>1254</v>
      </c>
      <c r="F93" s="206" t="s">
        <v>1255</v>
      </c>
      <c r="G93" s="207" t="s">
        <v>278</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301</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301</v>
      </c>
      <c r="BM93" s="215" t="s">
        <v>1366</v>
      </c>
    </row>
    <row r="94" s="2" customFormat="1" ht="37.8" customHeight="1">
      <c r="A94" s="38"/>
      <c r="B94" s="39"/>
      <c r="C94" s="204" t="s">
        <v>168</v>
      </c>
      <c r="D94" s="204" t="s">
        <v>163</v>
      </c>
      <c r="E94" s="205" t="s">
        <v>1257</v>
      </c>
      <c r="F94" s="206" t="s">
        <v>1258</v>
      </c>
      <c r="G94" s="207" t="s">
        <v>1246</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301</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301</v>
      </c>
      <c r="BM94" s="215" t="s">
        <v>1367</v>
      </c>
    </row>
    <row r="95" s="2" customFormat="1">
      <c r="A95" s="38"/>
      <c r="B95" s="39"/>
      <c r="C95" s="40"/>
      <c r="D95" s="217" t="s">
        <v>171</v>
      </c>
      <c r="E95" s="40"/>
      <c r="F95" s="218" t="s">
        <v>1260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1261</v>
      </c>
      <c r="F96" s="206" t="s">
        <v>1262</v>
      </c>
      <c r="G96" s="207" t="s">
        <v>278</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301</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301</v>
      </c>
      <c r="BM96" s="215" t="s">
        <v>1368</v>
      </c>
    </row>
    <row r="97" s="2" customFormat="1">
      <c r="A97" s="38"/>
      <c r="B97" s="39"/>
      <c r="C97" s="40"/>
      <c r="D97" s="217" t="s">
        <v>171</v>
      </c>
      <c r="E97" s="40"/>
      <c r="F97" s="218" t="s">
        <v>1260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196</v>
      </c>
      <c r="D98" s="204" t="s">
        <v>163</v>
      </c>
      <c r="E98" s="205" t="s">
        <v>1268</v>
      </c>
      <c r="F98" s="206" t="s">
        <v>1269</v>
      </c>
      <c r="G98" s="207" t="s">
        <v>636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301</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301</v>
      </c>
      <c r="BM98" s="215" t="s">
        <v>1369</v>
      </c>
    </row>
    <row r="99" s="2" customFormat="1">
      <c r="A99" s="38"/>
      <c r="B99" s="39"/>
      <c r="C99" s="40"/>
      <c r="D99" s="217" t="s">
        <v>171</v>
      </c>
      <c r="E99" s="40"/>
      <c r="F99" s="218" t="s">
        <v>1271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1272</v>
      </c>
      <c r="F100" s="202" t="s">
        <v>1273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205</v>
      </c>
      <c r="D101" s="204" t="s">
        <v>163</v>
      </c>
      <c r="E101" s="205" t="s">
        <v>1274</v>
      </c>
      <c r="F101" s="206" t="s">
        <v>1275</v>
      </c>
      <c r="G101" s="207" t="s">
        <v>278</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301</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301</v>
      </c>
      <c r="BM101" s="215" t="s">
        <v>1370</v>
      </c>
    </row>
    <row r="102" s="2" customFormat="1" ht="24.15" customHeight="1">
      <c r="A102" s="38"/>
      <c r="B102" s="39"/>
      <c r="C102" s="204" t="s">
        <v>219</v>
      </c>
      <c r="D102" s="204" t="s">
        <v>163</v>
      </c>
      <c r="E102" s="205" t="s">
        <v>1277</v>
      </c>
      <c r="F102" s="206" t="s">
        <v>1278</v>
      </c>
      <c r="G102" s="207" t="s">
        <v>278</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301</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301</v>
      </c>
      <c r="BM102" s="215" t="s">
        <v>1371</v>
      </c>
    </row>
    <row r="103" s="2" customFormat="1" ht="49.05" customHeight="1">
      <c r="A103" s="38"/>
      <c r="B103" s="39"/>
      <c r="C103" s="204" t="s">
        <v>100</v>
      </c>
      <c r="D103" s="204" t="s">
        <v>163</v>
      </c>
      <c r="E103" s="205" t="s">
        <v>1280</v>
      </c>
      <c r="F103" s="206" t="s">
        <v>1281</v>
      </c>
      <c r="G103" s="207" t="s">
        <v>278</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1372</v>
      </c>
    </row>
    <row r="104" s="2" customFormat="1">
      <c r="A104" s="38"/>
      <c r="B104" s="39"/>
      <c r="C104" s="40"/>
      <c r="D104" s="217" t="s">
        <v>171</v>
      </c>
      <c r="E104" s="40"/>
      <c r="F104" s="218" t="s">
        <v>1283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1284</v>
      </c>
      <c r="F105" s="206" t="s">
        <v>1285</v>
      </c>
      <c r="G105" s="207" t="s">
        <v>636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301</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301</v>
      </c>
      <c r="BM105" s="215" t="s">
        <v>1373</v>
      </c>
    </row>
    <row r="106" s="2" customFormat="1">
      <c r="A106" s="38"/>
      <c r="B106" s="39"/>
      <c r="C106" s="40"/>
      <c r="D106" s="217" t="s">
        <v>171</v>
      </c>
      <c r="E106" s="40"/>
      <c r="F106" s="218" t="s">
        <v>677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1287</v>
      </c>
      <c r="F107" s="202" t="s">
        <v>1288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1289</v>
      </c>
      <c r="F108" s="206" t="s">
        <v>1290</v>
      </c>
      <c r="G108" s="207" t="s">
        <v>807</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301</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301</v>
      </c>
      <c r="BM108" s="215" t="s">
        <v>1374</v>
      </c>
    </row>
    <row r="109" s="2" customFormat="1" ht="24.15" customHeight="1">
      <c r="A109" s="38"/>
      <c r="B109" s="39"/>
      <c r="C109" s="204" t="s">
        <v>109</v>
      </c>
      <c r="D109" s="204" t="s">
        <v>163</v>
      </c>
      <c r="E109" s="205" t="s">
        <v>1292</v>
      </c>
      <c r="F109" s="206" t="s">
        <v>1293</v>
      </c>
      <c r="G109" s="207" t="s">
        <v>1246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301</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301</v>
      </c>
      <c r="BM109" s="215" t="s">
        <v>1375</v>
      </c>
    </row>
    <row r="110" s="2" customFormat="1" ht="37.8" customHeight="1">
      <c r="A110" s="38"/>
      <c r="B110" s="39"/>
      <c r="C110" s="204" t="s">
        <v>112</v>
      </c>
      <c r="D110" s="204" t="s">
        <v>163</v>
      </c>
      <c r="E110" s="205" t="s">
        <v>1295</v>
      </c>
      <c r="F110" s="206" t="s">
        <v>1296</v>
      </c>
      <c r="G110" s="207" t="s">
        <v>731</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301</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301</v>
      </c>
      <c r="BM110" s="215" t="s">
        <v>1376</v>
      </c>
    </row>
    <row r="111" s="2" customFormat="1">
      <c r="A111" s="38"/>
      <c r="B111" s="39"/>
      <c r="C111" s="40"/>
      <c r="D111" s="217" t="s">
        <v>171</v>
      </c>
      <c r="E111" s="40"/>
      <c r="F111" s="218" t="s">
        <v>1298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1299</v>
      </c>
      <c r="F112" s="206" t="s">
        <v>1300</v>
      </c>
      <c r="G112" s="207" t="s">
        <v>731</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301</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301</v>
      </c>
      <c r="BM112" s="215" t="s">
        <v>1377</v>
      </c>
    </row>
    <row r="113" s="2" customFormat="1" ht="14.4" customHeight="1">
      <c r="A113" s="38"/>
      <c r="B113" s="39"/>
      <c r="C113" s="204" t="s">
        <v>301</v>
      </c>
      <c r="D113" s="204" t="s">
        <v>163</v>
      </c>
      <c r="E113" s="205" t="s">
        <v>1302</v>
      </c>
      <c r="F113" s="206" t="s">
        <v>1303</v>
      </c>
      <c r="G113" s="207" t="s">
        <v>731</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301</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301</v>
      </c>
      <c r="BM113" s="215" t="s">
        <v>1378</v>
      </c>
    </row>
    <row r="114" s="2" customFormat="1" ht="24.15" customHeight="1">
      <c r="A114" s="38"/>
      <c r="B114" s="39"/>
      <c r="C114" s="204" t="s">
        <v>306</v>
      </c>
      <c r="D114" s="204" t="s">
        <v>163</v>
      </c>
      <c r="E114" s="205" t="s">
        <v>1305</v>
      </c>
      <c r="F114" s="206" t="s">
        <v>1306</v>
      </c>
      <c r="G114" s="207" t="s">
        <v>731</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301</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301</v>
      </c>
      <c r="BM114" s="215" t="s">
        <v>1379</v>
      </c>
    </row>
    <row r="115" s="2" customFormat="1" ht="24.15" customHeight="1">
      <c r="A115" s="38"/>
      <c r="B115" s="39"/>
      <c r="C115" s="204" t="s">
        <v>311</v>
      </c>
      <c r="D115" s="204" t="s">
        <v>163</v>
      </c>
      <c r="E115" s="205" t="s">
        <v>1308</v>
      </c>
      <c r="F115" s="206" t="s">
        <v>1309</v>
      </c>
      <c r="G115" s="207" t="s">
        <v>731</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301</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301</v>
      </c>
      <c r="BM115" s="215" t="s">
        <v>1380</v>
      </c>
    </row>
    <row r="116" s="2" customFormat="1" ht="24.15" customHeight="1">
      <c r="A116" s="38"/>
      <c r="B116" s="39"/>
      <c r="C116" s="204" t="s">
        <v>327</v>
      </c>
      <c r="D116" s="204" t="s">
        <v>163</v>
      </c>
      <c r="E116" s="205" t="s">
        <v>1311</v>
      </c>
      <c r="F116" s="206" t="s">
        <v>1312</v>
      </c>
      <c r="G116" s="207" t="s">
        <v>731</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301</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301</v>
      </c>
      <c r="BM116" s="215" t="s">
        <v>1381</v>
      </c>
    </row>
    <row r="117" s="2" customFormat="1" ht="24.15" customHeight="1">
      <c r="A117" s="38"/>
      <c r="B117" s="39"/>
      <c r="C117" s="204" t="s">
        <v>115</v>
      </c>
      <c r="D117" s="204" t="s">
        <v>163</v>
      </c>
      <c r="E117" s="205" t="s">
        <v>1314</v>
      </c>
      <c r="F117" s="206" t="s">
        <v>1315</v>
      </c>
      <c r="G117" s="207" t="s">
        <v>731</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301</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301</v>
      </c>
      <c r="BM117" s="215" t="s">
        <v>1382</v>
      </c>
    </row>
    <row r="118" s="2" customFormat="1" ht="24.15" customHeight="1">
      <c r="A118" s="38"/>
      <c r="B118" s="39"/>
      <c r="C118" s="204" t="s">
        <v>7</v>
      </c>
      <c r="D118" s="204" t="s">
        <v>163</v>
      </c>
      <c r="E118" s="205" t="s">
        <v>1317</v>
      </c>
      <c r="F118" s="206" t="s">
        <v>1318</v>
      </c>
      <c r="G118" s="207" t="s">
        <v>731</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301</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301</v>
      </c>
      <c r="BM118" s="215" t="s">
        <v>1383</v>
      </c>
    </row>
    <row r="119" s="2" customFormat="1" ht="24.15" customHeight="1">
      <c r="A119" s="38"/>
      <c r="B119" s="39"/>
      <c r="C119" s="204" t="s">
        <v>340</v>
      </c>
      <c r="D119" s="204" t="s">
        <v>163</v>
      </c>
      <c r="E119" s="205" t="s">
        <v>1320</v>
      </c>
      <c r="F119" s="206" t="s">
        <v>1321</v>
      </c>
      <c r="G119" s="207" t="s">
        <v>731</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301</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301</v>
      </c>
      <c r="BM119" s="215" t="s">
        <v>1384</v>
      </c>
    </row>
    <row r="120" s="2" customFormat="1" ht="24.15" customHeight="1">
      <c r="A120" s="38"/>
      <c r="B120" s="39"/>
      <c r="C120" s="204" t="s">
        <v>345</v>
      </c>
      <c r="D120" s="204" t="s">
        <v>163</v>
      </c>
      <c r="E120" s="205" t="s">
        <v>1323</v>
      </c>
      <c r="F120" s="206" t="s">
        <v>1324</v>
      </c>
      <c r="G120" s="207" t="s">
        <v>731</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301</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301</v>
      </c>
      <c r="BM120" s="215" t="s">
        <v>1385</v>
      </c>
    </row>
    <row r="121" s="2" customFormat="1" ht="24.15" customHeight="1">
      <c r="A121" s="38"/>
      <c r="B121" s="39"/>
      <c r="C121" s="204" t="s">
        <v>356</v>
      </c>
      <c r="D121" s="204" t="s">
        <v>163</v>
      </c>
      <c r="E121" s="205" t="s">
        <v>1326</v>
      </c>
      <c r="F121" s="206" t="s">
        <v>1327</v>
      </c>
      <c r="G121" s="207" t="s">
        <v>731</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301</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301</v>
      </c>
      <c r="BM121" s="215" t="s">
        <v>1386</v>
      </c>
    </row>
    <row r="122" s="2" customFormat="1" ht="37.8" customHeight="1">
      <c r="A122" s="38"/>
      <c r="B122" s="39"/>
      <c r="C122" s="204" t="s">
        <v>366</v>
      </c>
      <c r="D122" s="204" t="s">
        <v>163</v>
      </c>
      <c r="E122" s="205" t="s">
        <v>1329</v>
      </c>
      <c r="F122" s="206" t="s">
        <v>1330</v>
      </c>
      <c r="G122" s="207" t="s">
        <v>731</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301</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301</v>
      </c>
      <c r="BM122" s="215" t="s">
        <v>1387</v>
      </c>
    </row>
    <row r="123" s="2" customFormat="1" ht="37.8" customHeight="1">
      <c r="A123" s="38"/>
      <c r="B123" s="39"/>
      <c r="C123" s="204" t="s">
        <v>368</v>
      </c>
      <c r="D123" s="204" t="s">
        <v>163</v>
      </c>
      <c r="E123" s="205" t="s">
        <v>1332</v>
      </c>
      <c r="F123" s="206" t="s">
        <v>1333</v>
      </c>
      <c r="G123" s="207" t="s">
        <v>731</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301</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301</v>
      </c>
      <c r="BM123" s="215" t="s">
        <v>1388</v>
      </c>
    </row>
    <row r="124" s="2" customFormat="1" ht="37.8" customHeight="1">
      <c r="A124" s="38"/>
      <c r="B124" s="39"/>
      <c r="C124" s="204" t="s">
        <v>371</v>
      </c>
      <c r="D124" s="204" t="s">
        <v>163</v>
      </c>
      <c r="E124" s="205" t="s">
        <v>1335</v>
      </c>
      <c r="F124" s="206" t="s">
        <v>1336</v>
      </c>
      <c r="G124" s="207" t="s">
        <v>636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1389</v>
      </c>
    </row>
    <row r="125" s="2" customFormat="1">
      <c r="A125" s="38"/>
      <c r="B125" s="39"/>
      <c r="C125" s="40"/>
      <c r="D125" s="217" t="s">
        <v>171</v>
      </c>
      <c r="E125" s="40"/>
      <c r="F125" s="218" t="s">
        <v>752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1338</v>
      </c>
      <c r="F126" s="202" t="s">
        <v>1339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378</v>
      </c>
      <c r="D127" s="204" t="s">
        <v>163</v>
      </c>
      <c r="E127" s="205" t="s">
        <v>1390</v>
      </c>
      <c r="F127" s="206" t="s">
        <v>1391</v>
      </c>
      <c r="G127" s="207" t="s">
        <v>731</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1392</v>
      </c>
    </row>
    <row r="128" s="2" customFormat="1" ht="37.8" customHeight="1">
      <c r="A128" s="38"/>
      <c r="B128" s="39"/>
      <c r="C128" s="204" t="s">
        <v>381</v>
      </c>
      <c r="D128" s="204" t="s">
        <v>163</v>
      </c>
      <c r="E128" s="205" t="s">
        <v>1393</v>
      </c>
      <c r="F128" s="206" t="s">
        <v>1394</v>
      </c>
      <c r="G128" s="207" t="s">
        <v>731</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301</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301</v>
      </c>
      <c r="BM128" s="215" t="s">
        <v>1395</v>
      </c>
    </row>
    <row r="129" s="2" customFormat="1" ht="49.05" customHeight="1">
      <c r="A129" s="38"/>
      <c r="B129" s="39"/>
      <c r="C129" s="204" t="s">
        <v>118</v>
      </c>
      <c r="D129" s="204" t="s">
        <v>163</v>
      </c>
      <c r="E129" s="205" t="s">
        <v>1343</v>
      </c>
      <c r="F129" s="206" t="s">
        <v>1344</v>
      </c>
      <c r="G129" s="207" t="s">
        <v>731</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1396</v>
      </c>
    </row>
    <row r="130" s="2" customFormat="1" ht="24.15" customHeight="1">
      <c r="A130" s="38"/>
      <c r="B130" s="39"/>
      <c r="C130" s="204" t="s">
        <v>1038</v>
      </c>
      <c r="D130" s="204" t="s">
        <v>163</v>
      </c>
      <c r="E130" s="205" t="s">
        <v>1397</v>
      </c>
      <c r="F130" s="206" t="s">
        <v>1398</v>
      </c>
      <c r="G130" s="207" t="s">
        <v>731</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1399</v>
      </c>
    </row>
    <row r="131" s="2" customFormat="1">
      <c r="A131" s="38"/>
      <c r="B131" s="39"/>
      <c r="C131" s="40"/>
      <c r="D131" s="217" t="s">
        <v>171</v>
      </c>
      <c r="E131" s="40"/>
      <c r="F131" s="218" t="s">
        <v>1352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392</v>
      </c>
      <c r="D132" s="204" t="s">
        <v>163</v>
      </c>
      <c r="E132" s="205" t="s">
        <v>1353</v>
      </c>
      <c r="F132" s="206" t="s">
        <v>1354</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301</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301</v>
      </c>
      <c r="BM132" s="215" t="s">
        <v>1400</v>
      </c>
    </row>
    <row r="133" s="2" customFormat="1">
      <c r="A133" s="38"/>
      <c r="B133" s="39"/>
      <c r="C133" s="40"/>
      <c r="D133" s="217" t="s">
        <v>171</v>
      </c>
      <c r="E133" s="40"/>
      <c r="F133" s="218" t="s">
        <v>1356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396</v>
      </c>
      <c r="D134" s="204" t="s">
        <v>163</v>
      </c>
      <c r="E134" s="205" t="s">
        <v>1357</v>
      </c>
      <c r="F134" s="206" t="s">
        <v>1358</v>
      </c>
      <c r="G134" s="207" t="s">
        <v>518</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1401</v>
      </c>
    </row>
    <row r="135" s="2" customFormat="1">
      <c r="A135" s="38"/>
      <c r="B135" s="39"/>
      <c r="C135" s="40"/>
      <c r="D135" s="217" t="s">
        <v>171</v>
      </c>
      <c r="E135" s="40"/>
      <c r="F135" s="218" t="s">
        <v>1213</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5e01KnzZmrtPRGPDIDOG6xS7aZmq8g+27U42AeIskJfgwg99KFao/X3WMNfP91X2EcSKH6ONBgxnTnANkkKAwQ==" hashValue="IghV5C3flJRtxJpee/irfEeNVLj/IWRtISA8lJN5Lw385dMsL7lRRK1L/eAWu8g7CGX7awCQAr0BM+C/LgN93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268/9</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268/9</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625</v>
      </c>
      <c r="F85" s="191" t="s">
        <v>626</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1242</v>
      </c>
      <c r="F86" s="202" t="s">
        <v>1243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1244</v>
      </c>
      <c r="F87" s="206" t="s">
        <v>1245</v>
      </c>
      <c r="G87" s="207" t="s">
        <v>1246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301</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301</v>
      </c>
      <c r="BM87" s="215" t="s">
        <v>1363</v>
      </c>
    </row>
    <row r="88" s="2" customFormat="1" ht="24.15" customHeight="1">
      <c r="A88" s="38"/>
      <c r="B88" s="39"/>
      <c r="C88" s="204" t="s">
        <v>160</v>
      </c>
      <c r="D88" s="204" t="s">
        <v>163</v>
      </c>
      <c r="E88" s="205" t="s">
        <v>1264</v>
      </c>
      <c r="F88" s="206" t="s">
        <v>1265</v>
      </c>
      <c r="G88" s="207" t="s">
        <v>731</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301</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301</v>
      </c>
      <c r="BM88" s="215" t="s">
        <v>1364</v>
      </c>
    </row>
    <row r="89" s="2" customFormat="1">
      <c r="A89" s="38"/>
      <c r="B89" s="39"/>
      <c r="C89" s="40"/>
      <c r="D89" s="217" t="s">
        <v>171</v>
      </c>
      <c r="E89" s="40"/>
      <c r="F89" s="218" t="s">
        <v>1267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1248</v>
      </c>
      <c r="F90" s="206" t="s">
        <v>1361</v>
      </c>
      <c r="G90" s="207" t="s">
        <v>1246</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301</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301</v>
      </c>
      <c r="BM90" s="215" t="s">
        <v>1365</v>
      </c>
    </row>
    <row r="91" s="2" customFormat="1">
      <c r="A91" s="38"/>
      <c r="B91" s="39"/>
      <c r="C91" s="40"/>
      <c r="D91" s="217" t="s">
        <v>171</v>
      </c>
      <c r="E91" s="40"/>
      <c r="F91" s="218" t="s">
        <v>1251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1252</v>
      </c>
      <c r="E92" s="40"/>
      <c r="F92" s="218" t="s">
        <v>1253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1252</v>
      </c>
      <c r="AU92" s="17" t="s">
        <v>169</v>
      </c>
    </row>
    <row r="93" s="2" customFormat="1" ht="14.4" customHeight="1">
      <c r="A93" s="38"/>
      <c r="B93" s="39"/>
      <c r="C93" s="204" t="s">
        <v>162</v>
      </c>
      <c r="D93" s="204" t="s">
        <v>163</v>
      </c>
      <c r="E93" s="205" t="s">
        <v>1254</v>
      </c>
      <c r="F93" s="206" t="s">
        <v>1255</v>
      </c>
      <c r="G93" s="207" t="s">
        <v>278</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301</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301</v>
      </c>
      <c r="BM93" s="215" t="s">
        <v>1366</v>
      </c>
    </row>
    <row r="94" s="2" customFormat="1" ht="37.8" customHeight="1">
      <c r="A94" s="38"/>
      <c r="B94" s="39"/>
      <c r="C94" s="204" t="s">
        <v>168</v>
      </c>
      <c r="D94" s="204" t="s">
        <v>163</v>
      </c>
      <c r="E94" s="205" t="s">
        <v>1257</v>
      </c>
      <c r="F94" s="206" t="s">
        <v>1258</v>
      </c>
      <c r="G94" s="207" t="s">
        <v>1246</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301</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301</v>
      </c>
      <c r="BM94" s="215" t="s">
        <v>1367</v>
      </c>
    </row>
    <row r="95" s="2" customFormat="1">
      <c r="A95" s="38"/>
      <c r="B95" s="39"/>
      <c r="C95" s="40"/>
      <c r="D95" s="217" t="s">
        <v>171</v>
      </c>
      <c r="E95" s="40"/>
      <c r="F95" s="218" t="s">
        <v>1260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1261</v>
      </c>
      <c r="F96" s="206" t="s">
        <v>1262</v>
      </c>
      <c r="G96" s="207" t="s">
        <v>278</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301</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301</v>
      </c>
      <c r="BM96" s="215" t="s">
        <v>1368</v>
      </c>
    </row>
    <row r="97" s="2" customFormat="1">
      <c r="A97" s="38"/>
      <c r="B97" s="39"/>
      <c r="C97" s="40"/>
      <c r="D97" s="217" t="s">
        <v>171</v>
      </c>
      <c r="E97" s="40"/>
      <c r="F97" s="218" t="s">
        <v>1260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196</v>
      </c>
      <c r="D98" s="204" t="s">
        <v>163</v>
      </c>
      <c r="E98" s="205" t="s">
        <v>1268</v>
      </c>
      <c r="F98" s="206" t="s">
        <v>1269</v>
      </c>
      <c r="G98" s="207" t="s">
        <v>636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301</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301</v>
      </c>
      <c r="BM98" s="215" t="s">
        <v>1369</v>
      </c>
    </row>
    <row r="99" s="2" customFormat="1">
      <c r="A99" s="38"/>
      <c r="B99" s="39"/>
      <c r="C99" s="40"/>
      <c r="D99" s="217" t="s">
        <v>171</v>
      </c>
      <c r="E99" s="40"/>
      <c r="F99" s="218" t="s">
        <v>1271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1272</v>
      </c>
      <c r="F100" s="202" t="s">
        <v>1273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205</v>
      </c>
      <c r="D101" s="204" t="s">
        <v>163</v>
      </c>
      <c r="E101" s="205" t="s">
        <v>1274</v>
      </c>
      <c r="F101" s="206" t="s">
        <v>1275</v>
      </c>
      <c r="G101" s="207" t="s">
        <v>278</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301</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301</v>
      </c>
      <c r="BM101" s="215" t="s">
        <v>1370</v>
      </c>
    </row>
    <row r="102" s="2" customFormat="1" ht="24.15" customHeight="1">
      <c r="A102" s="38"/>
      <c r="B102" s="39"/>
      <c r="C102" s="204" t="s">
        <v>219</v>
      </c>
      <c r="D102" s="204" t="s">
        <v>163</v>
      </c>
      <c r="E102" s="205" t="s">
        <v>1277</v>
      </c>
      <c r="F102" s="206" t="s">
        <v>1278</v>
      </c>
      <c r="G102" s="207" t="s">
        <v>278</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301</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301</v>
      </c>
      <c r="BM102" s="215" t="s">
        <v>1371</v>
      </c>
    </row>
    <row r="103" s="2" customFormat="1" ht="49.05" customHeight="1">
      <c r="A103" s="38"/>
      <c r="B103" s="39"/>
      <c r="C103" s="204" t="s">
        <v>100</v>
      </c>
      <c r="D103" s="204" t="s">
        <v>163</v>
      </c>
      <c r="E103" s="205" t="s">
        <v>1280</v>
      </c>
      <c r="F103" s="206" t="s">
        <v>1281</v>
      </c>
      <c r="G103" s="207" t="s">
        <v>278</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301</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301</v>
      </c>
      <c r="BM103" s="215" t="s">
        <v>1372</v>
      </c>
    </row>
    <row r="104" s="2" customFormat="1">
      <c r="A104" s="38"/>
      <c r="B104" s="39"/>
      <c r="C104" s="40"/>
      <c r="D104" s="217" t="s">
        <v>171</v>
      </c>
      <c r="E104" s="40"/>
      <c r="F104" s="218" t="s">
        <v>1283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1284</v>
      </c>
      <c r="F105" s="206" t="s">
        <v>1285</v>
      </c>
      <c r="G105" s="207" t="s">
        <v>636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301</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301</v>
      </c>
      <c r="BM105" s="215" t="s">
        <v>1373</v>
      </c>
    </row>
    <row r="106" s="2" customFormat="1">
      <c r="A106" s="38"/>
      <c r="B106" s="39"/>
      <c r="C106" s="40"/>
      <c r="D106" s="217" t="s">
        <v>171</v>
      </c>
      <c r="E106" s="40"/>
      <c r="F106" s="218" t="s">
        <v>677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1287</v>
      </c>
      <c r="F107" s="202" t="s">
        <v>1288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1289</v>
      </c>
      <c r="F108" s="206" t="s">
        <v>1290</v>
      </c>
      <c r="G108" s="207" t="s">
        <v>807</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301</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301</v>
      </c>
      <c r="BM108" s="215" t="s">
        <v>1374</v>
      </c>
    </row>
    <row r="109" s="2" customFormat="1" ht="24.15" customHeight="1">
      <c r="A109" s="38"/>
      <c r="B109" s="39"/>
      <c r="C109" s="204" t="s">
        <v>109</v>
      </c>
      <c r="D109" s="204" t="s">
        <v>163</v>
      </c>
      <c r="E109" s="205" t="s">
        <v>1292</v>
      </c>
      <c r="F109" s="206" t="s">
        <v>1293</v>
      </c>
      <c r="G109" s="207" t="s">
        <v>1246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301</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301</v>
      </c>
      <c r="BM109" s="215" t="s">
        <v>1375</v>
      </c>
    </row>
    <row r="110" s="2" customFormat="1" ht="37.8" customHeight="1">
      <c r="A110" s="38"/>
      <c r="B110" s="39"/>
      <c r="C110" s="204" t="s">
        <v>112</v>
      </c>
      <c r="D110" s="204" t="s">
        <v>163</v>
      </c>
      <c r="E110" s="205" t="s">
        <v>1295</v>
      </c>
      <c r="F110" s="206" t="s">
        <v>1296</v>
      </c>
      <c r="G110" s="207" t="s">
        <v>731</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301</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301</v>
      </c>
      <c r="BM110" s="215" t="s">
        <v>1376</v>
      </c>
    </row>
    <row r="111" s="2" customFormat="1">
      <c r="A111" s="38"/>
      <c r="B111" s="39"/>
      <c r="C111" s="40"/>
      <c r="D111" s="217" t="s">
        <v>171</v>
      </c>
      <c r="E111" s="40"/>
      <c r="F111" s="218" t="s">
        <v>1298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1299</v>
      </c>
      <c r="F112" s="206" t="s">
        <v>1300</v>
      </c>
      <c r="G112" s="207" t="s">
        <v>731</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301</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301</v>
      </c>
      <c r="BM112" s="215" t="s">
        <v>1377</v>
      </c>
    </row>
    <row r="113" s="2" customFormat="1" ht="14.4" customHeight="1">
      <c r="A113" s="38"/>
      <c r="B113" s="39"/>
      <c r="C113" s="204" t="s">
        <v>301</v>
      </c>
      <c r="D113" s="204" t="s">
        <v>163</v>
      </c>
      <c r="E113" s="205" t="s">
        <v>1302</v>
      </c>
      <c r="F113" s="206" t="s">
        <v>1303</v>
      </c>
      <c r="G113" s="207" t="s">
        <v>731</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301</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301</v>
      </c>
      <c r="BM113" s="215" t="s">
        <v>1378</v>
      </c>
    </row>
    <row r="114" s="2" customFormat="1" ht="24.15" customHeight="1">
      <c r="A114" s="38"/>
      <c r="B114" s="39"/>
      <c r="C114" s="204" t="s">
        <v>306</v>
      </c>
      <c r="D114" s="204" t="s">
        <v>163</v>
      </c>
      <c r="E114" s="205" t="s">
        <v>1305</v>
      </c>
      <c r="F114" s="206" t="s">
        <v>1306</v>
      </c>
      <c r="G114" s="207" t="s">
        <v>731</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301</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301</v>
      </c>
      <c r="BM114" s="215" t="s">
        <v>1379</v>
      </c>
    </row>
    <row r="115" s="2" customFormat="1" ht="24.15" customHeight="1">
      <c r="A115" s="38"/>
      <c r="B115" s="39"/>
      <c r="C115" s="204" t="s">
        <v>311</v>
      </c>
      <c r="D115" s="204" t="s">
        <v>163</v>
      </c>
      <c r="E115" s="205" t="s">
        <v>1308</v>
      </c>
      <c r="F115" s="206" t="s">
        <v>1309</v>
      </c>
      <c r="G115" s="207" t="s">
        <v>731</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301</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301</v>
      </c>
      <c r="BM115" s="215" t="s">
        <v>1380</v>
      </c>
    </row>
    <row r="116" s="2" customFormat="1" ht="24.15" customHeight="1">
      <c r="A116" s="38"/>
      <c r="B116" s="39"/>
      <c r="C116" s="204" t="s">
        <v>327</v>
      </c>
      <c r="D116" s="204" t="s">
        <v>163</v>
      </c>
      <c r="E116" s="205" t="s">
        <v>1311</v>
      </c>
      <c r="F116" s="206" t="s">
        <v>1312</v>
      </c>
      <c r="G116" s="207" t="s">
        <v>731</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301</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301</v>
      </c>
      <c r="BM116" s="215" t="s">
        <v>1381</v>
      </c>
    </row>
    <row r="117" s="2" customFormat="1" ht="24.15" customHeight="1">
      <c r="A117" s="38"/>
      <c r="B117" s="39"/>
      <c r="C117" s="204" t="s">
        <v>115</v>
      </c>
      <c r="D117" s="204" t="s">
        <v>163</v>
      </c>
      <c r="E117" s="205" t="s">
        <v>1314</v>
      </c>
      <c r="F117" s="206" t="s">
        <v>1315</v>
      </c>
      <c r="G117" s="207" t="s">
        <v>731</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301</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301</v>
      </c>
      <c r="BM117" s="215" t="s">
        <v>1382</v>
      </c>
    </row>
    <row r="118" s="2" customFormat="1" ht="24.15" customHeight="1">
      <c r="A118" s="38"/>
      <c r="B118" s="39"/>
      <c r="C118" s="204" t="s">
        <v>7</v>
      </c>
      <c r="D118" s="204" t="s">
        <v>163</v>
      </c>
      <c r="E118" s="205" t="s">
        <v>1317</v>
      </c>
      <c r="F118" s="206" t="s">
        <v>1318</v>
      </c>
      <c r="G118" s="207" t="s">
        <v>731</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301</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301</v>
      </c>
      <c r="BM118" s="215" t="s">
        <v>1383</v>
      </c>
    </row>
    <row r="119" s="2" customFormat="1" ht="24.15" customHeight="1">
      <c r="A119" s="38"/>
      <c r="B119" s="39"/>
      <c r="C119" s="204" t="s">
        <v>340</v>
      </c>
      <c r="D119" s="204" t="s">
        <v>163</v>
      </c>
      <c r="E119" s="205" t="s">
        <v>1320</v>
      </c>
      <c r="F119" s="206" t="s">
        <v>1321</v>
      </c>
      <c r="G119" s="207" t="s">
        <v>731</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301</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301</v>
      </c>
      <c r="BM119" s="215" t="s">
        <v>1384</v>
      </c>
    </row>
    <row r="120" s="2" customFormat="1" ht="24.15" customHeight="1">
      <c r="A120" s="38"/>
      <c r="B120" s="39"/>
      <c r="C120" s="204" t="s">
        <v>345</v>
      </c>
      <c r="D120" s="204" t="s">
        <v>163</v>
      </c>
      <c r="E120" s="205" t="s">
        <v>1323</v>
      </c>
      <c r="F120" s="206" t="s">
        <v>1324</v>
      </c>
      <c r="G120" s="207" t="s">
        <v>731</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301</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301</v>
      </c>
      <c r="BM120" s="215" t="s">
        <v>1385</v>
      </c>
    </row>
    <row r="121" s="2" customFormat="1" ht="24.15" customHeight="1">
      <c r="A121" s="38"/>
      <c r="B121" s="39"/>
      <c r="C121" s="204" t="s">
        <v>356</v>
      </c>
      <c r="D121" s="204" t="s">
        <v>163</v>
      </c>
      <c r="E121" s="205" t="s">
        <v>1326</v>
      </c>
      <c r="F121" s="206" t="s">
        <v>1327</v>
      </c>
      <c r="G121" s="207" t="s">
        <v>731</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301</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301</v>
      </c>
      <c r="BM121" s="215" t="s">
        <v>1386</v>
      </c>
    </row>
    <row r="122" s="2" customFormat="1" ht="37.8" customHeight="1">
      <c r="A122" s="38"/>
      <c r="B122" s="39"/>
      <c r="C122" s="204" t="s">
        <v>366</v>
      </c>
      <c r="D122" s="204" t="s">
        <v>163</v>
      </c>
      <c r="E122" s="205" t="s">
        <v>1329</v>
      </c>
      <c r="F122" s="206" t="s">
        <v>1330</v>
      </c>
      <c r="G122" s="207" t="s">
        <v>731</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301</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301</v>
      </c>
      <c r="BM122" s="215" t="s">
        <v>1387</v>
      </c>
    </row>
    <row r="123" s="2" customFormat="1" ht="37.8" customHeight="1">
      <c r="A123" s="38"/>
      <c r="B123" s="39"/>
      <c r="C123" s="204" t="s">
        <v>368</v>
      </c>
      <c r="D123" s="204" t="s">
        <v>163</v>
      </c>
      <c r="E123" s="205" t="s">
        <v>1332</v>
      </c>
      <c r="F123" s="206" t="s">
        <v>1333</v>
      </c>
      <c r="G123" s="207" t="s">
        <v>731</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301</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301</v>
      </c>
      <c r="BM123" s="215" t="s">
        <v>1388</v>
      </c>
    </row>
    <row r="124" s="2" customFormat="1" ht="37.8" customHeight="1">
      <c r="A124" s="38"/>
      <c r="B124" s="39"/>
      <c r="C124" s="204" t="s">
        <v>371</v>
      </c>
      <c r="D124" s="204" t="s">
        <v>163</v>
      </c>
      <c r="E124" s="205" t="s">
        <v>1335</v>
      </c>
      <c r="F124" s="206" t="s">
        <v>1336</v>
      </c>
      <c r="G124" s="207" t="s">
        <v>636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301</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301</v>
      </c>
      <c r="BM124" s="215" t="s">
        <v>1389</v>
      </c>
    </row>
    <row r="125" s="2" customFormat="1">
      <c r="A125" s="38"/>
      <c r="B125" s="39"/>
      <c r="C125" s="40"/>
      <c r="D125" s="217" t="s">
        <v>171</v>
      </c>
      <c r="E125" s="40"/>
      <c r="F125" s="218" t="s">
        <v>752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1338</v>
      </c>
      <c r="F126" s="202" t="s">
        <v>1339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378</v>
      </c>
      <c r="D127" s="204" t="s">
        <v>163</v>
      </c>
      <c r="E127" s="205" t="s">
        <v>1390</v>
      </c>
      <c r="F127" s="206" t="s">
        <v>1391</v>
      </c>
      <c r="G127" s="207" t="s">
        <v>731</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1392</v>
      </c>
    </row>
    <row r="128" s="2" customFormat="1" ht="37.8" customHeight="1">
      <c r="A128" s="38"/>
      <c r="B128" s="39"/>
      <c r="C128" s="204" t="s">
        <v>381</v>
      </c>
      <c r="D128" s="204" t="s">
        <v>163</v>
      </c>
      <c r="E128" s="205" t="s">
        <v>1393</v>
      </c>
      <c r="F128" s="206" t="s">
        <v>1394</v>
      </c>
      <c r="G128" s="207" t="s">
        <v>731</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301</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301</v>
      </c>
      <c r="BM128" s="215" t="s">
        <v>1395</v>
      </c>
    </row>
    <row r="129" s="2" customFormat="1" ht="49.05" customHeight="1">
      <c r="A129" s="38"/>
      <c r="B129" s="39"/>
      <c r="C129" s="204" t="s">
        <v>118</v>
      </c>
      <c r="D129" s="204" t="s">
        <v>163</v>
      </c>
      <c r="E129" s="205" t="s">
        <v>1343</v>
      </c>
      <c r="F129" s="206" t="s">
        <v>1344</v>
      </c>
      <c r="G129" s="207" t="s">
        <v>731</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301</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301</v>
      </c>
      <c r="BM129" s="215" t="s">
        <v>1396</v>
      </c>
    </row>
    <row r="130" s="2" customFormat="1" ht="24.15" customHeight="1">
      <c r="A130" s="38"/>
      <c r="B130" s="39"/>
      <c r="C130" s="204" t="s">
        <v>1038</v>
      </c>
      <c r="D130" s="204" t="s">
        <v>163</v>
      </c>
      <c r="E130" s="205" t="s">
        <v>1397</v>
      </c>
      <c r="F130" s="206" t="s">
        <v>1398</v>
      </c>
      <c r="G130" s="207" t="s">
        <v>731</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1399</v>
      </c>
    </row>
    <row r="131" s="2" customFormat="1">
      <c r="A131" s="38"/>
      <c r="B131" s="39"/>
      <c r="C131" s="40"/>
      <c r="D131" s="217" t="s">
        <v>171</v>
      </c>
      <c r="E131" s="40"/>
      <c r="F131" s="218" t="s">
        <v>1352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392</v>
      </c>
      <c r="D132" s="204" t="s">
        <v>163</v>
      </c>
      <c r="E132" s="205" t="s">
        <v>1353</v>
      </c>
      <c r="F132" s="206" t="s">
        <v>1354</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301</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301</v>
      </c>
      <c r="BM132" s="215" t="s">
        <v>1400</v>
      </c>
    </row>
    <row r="133" s="2" customFormat="1">
      <c r="A133" s="38"/>
      <c r="B133" s="39"/>
      <c r="C133" s="40"/>
      <c r="D133" s="217" t="s">
        <v>171</v>
      </c>
      <c r="E133" s="40"/>
      <c r="F133" s="218" t="s">
        <v>1356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396</v>
      </c>
      <c r="D134" s="204" t="s">
        <v>163</v>
      </c>
      <c r="E134" s="205" t="s">
        <v>1357</v>
      </c>
      <c r="F134" s="206" t="s">
        <v>1358</v>
      </c>
      <c r="G134" s="207" t="s">
        <v>518</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1401</v>
      </c>
    </row>
    <row r="135" s="2" customFormat="1">
      <c r="A135" s="38"/>
      <c r="B135" s="39"/>
      <c r="C135" s="40"/>
      <c r="D135" s="217" t="s">
        <v>171</v>
      </c>
      <c r="E135" s="40"/>
      <c r="F135" s="218" t="s">
        <v>1213</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cbVJlhOfVyV5bLnUrTb9D9OUssKyKDSn3Ln4cxk4VFawQE+wTRLIpkBv5kfTJ82xmG30X/88KaQLeahCIZVUiA==" hashValue="LiOMlABvs7GEhJXI1rG6QZu79tfNGZivyVVlUEAm2jobuY60L5M5/EzCI6YJ1rN2T/u4UAjFBT+nUCc/uugDU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268/9</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268/9</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268/9</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268/9</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268/9</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356</v>
      </c>
      <c r="D93" s="204" t="s">
        <v>163</v>
      </c>
      <c r="E93" s="205" t="s">
        <v>1409</v>
      </c>
      <c r="F93" s="206" t="s">
        <v>1410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1411</v>
      </c>
    </row>
    <row r="94" s="2" customFormat="1">
      <c r="A94" s="38"/>
      <c r="B94" s="39"/>
      <c r="C94" s="40"/>
      <c r="D94" s="217" t="s">
        <v>171</v>
      </c>
      <c r="E94" s="40"/>
      <c r="F94" s="218" t="s">
        <v>1412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1413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800</v>
      </c>
      <c r="D96" s="204" t="s">
        <v>163</v>
      </c>
      <c r="E96" s="205" t="s">
        <v>1414</v>
      </c>
      <c r="F96" s="206" t="s">
        <v>1415</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1416</v>
      </c>
    </row>
    <row r="97" s="2" customFormat="1">
      <c r="A97" s="38"/>
      <c r="B97" s="39"/>
      <c r="C97" s="40"/>
      <c r="D97" s="217" t="s">
        <v>171</v>
      </c>
      <c r="E97" s="40"/>
      <c r="F97" s="218" t="s">
        <v>1417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809</v>
      </c>
      <c r="D98" s="204" t="s">
        <v>163</v>
      </c>
      <c r="E98" s="205" t="s">
        <v>1418</v>
      </c>
      <c r="F98" s="206" t="s">
        <v>1419</v>
      </c>
      <c r="G98" s="207" t="s">
        <v>731</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1420</v>
      </c>
    </row>
    <row r="99" s="12" customFormat="1" ht="22.8" customHeight="1">
      <c r="A99" s="12"/>
      <c r="B99" s="188"/>
      <c r="C99" s="189"/>
      <c r="D99" s="190" t="s">
        <v>71</v>
      </c>
      <c r="E99" s="202" t="s">
        <v>219</v>
      </c>
      <c r="F99" s="202" t="s">
        <v>483</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340</v>
      </c>
      <c r="D100" s="204" t="s">
        <v>163</v>
      </c>
      <c r="E100" s="205" t="s">
        <v>485</v>
      </c>
      <c r="F100" s="206" t="s">
        <v>486</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1421</v>
      </c>
    </row>
    <row r="101" s="2" customFormat="1">
      <c r="A101" s="38"/>
      <c r="B101" s="39"/>
      <c r="C101" s="40"/>
      <c r="D101" s="217" t="s">
        <v>171</v>
      </c>
      <c r="E101" s="40"/>
      <c r="F101" s="218" t="s">
        <v>488</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728</v>
      </c>
      <c r="D102" s="204" t="s">
        <v>163</v>
      </c>
      <c r="E102" s="205" t="s">
        <v>1422</v>
      </c>
      <c r="F102" s="206" t="s">
        <v>1423</v>
      </c>
      <c r="G102" s="207" t="s">
        <v>1246</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1424</v>
      </c>
    </row>
    <row r="103" s="2" customFormat="1">
      <c r="A103" s="38"/>
      <c r="B103" s="39"/>
      <c r="C103" s="40"/>
      <c r="D103" s="217" t="s">
        <v>171</v>
      </c>
      <c r="E103" s="40"/>
      <c r="F103" s="218" t="s">
        <v>1425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1426</v>
      </c>
      <c r="D104" s="204" t="s">
        <v>163</v>
      </c>
      <c r="E104" s="205" t="s">
        <v>1427</v>
      </c>
      <c r="F104" s="206" t="s">
        <v>1428</v>
      </c>
      <c r="G104" s="207" t="s">
        <v>278</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1429</v>
      </c>
    </row>
    <row r="105" s="2" customFormat="1">
      <c r="A105" s="38"/>
      <c r="B105" s="39"/>
      <c r="C105" s="40"/>
      <c r="D105" s="217" t="s">
        <v>171</v>
      </c>
      <c r="E105" s="40"/>
      <c r="F105" s="218" t="s">
        <v>1425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804</v>
      </c>
      <c r="D106" s="204" t="s">
        <v>163</v>
      </c>
      <c r="E106" s="205" t="s">
        <v>1430</v>
      </c>
      <c r="F106" s="206" t="s">
        <v>1431</v>
      </c>
      <c r="G106" s="207" t="s">
        <v>731</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1432</v>
      </c>
    </row>
    <row r="107" s="2" customFormat="1" ht="37.8" customHeight="1">
      <c r="A107" s="38"/>
      <c r="B107" s="39"/>
      <c r="C107" s="204" t="s">
        <v>168</v>
      </c>
      <c r="D107" s="204" t="s">
        <v>163</v>
      </c>
      <c r="E107" s="205" t="s">
        <v>1433</v>
      </c>
      <c r="F107" s="206" t="s">
        <v>1434</v>
      </c>
      <c r="G107" s="207" t="s">
        <v>278</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1435</v>
      </c>
    </row>
    <row r="108" s="2" customFormat="1" ht="37.8" customHeight="1">
      <c r="A108" s="38"/>
      <c r="B108" s="39"/>
      <c r="C108" s="204" t="s">
        <v>578</v>
      </c>
      <c r="D108" s="204" t="s">
        <v>163</v>
      </c>
      <c r="E108" s="205" t="s">
        <v>1436</v>
      </c>
      <c r="F108" s="206" t="s">
        <v>1437</v>
      </c>
      <c r="G108" s="207" t="s">
        <v>278</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1438</v>
      </c>
    </row>
    <row r="109" s="2" customFormat="1">
      <c r="A109" s="38"/>
      <c r="B109" s="39"/>
      <c r="C109" s="40"/>
      <c r="D109" s="217" t="s">
        <v>171</v>
      </c>
      <c r="E109" s="40"/>
      <c r="F109" s="218" t="s">
        <v>1439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513</v>
      </c>
      <c r="F110" s="202" t="s">
        <v>514</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1440</v>
      </c>
      <c r="F111" s="206" t="s">
        <v>1441</v>
      </c>
      <c r="G111" s="207" t="s">
        <v>518</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1442</v>
      </c>
    </row>
    <row r="112" s="2" customFormat="1">
      <c r="A112" s="38"/>
      <c r="B112" s="39"/>
      <c r="C112" s="40"/>
      <c r="D112" s="217" t="s">
        <v>171</v>
      </c>
      <c r="E112" s="40"/>
      <c r="F112" s="218" t="s">
        <v>520</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522</v>
      </c>
      <c r="F113" s="206" t="s">
        <v>523</v>
      </c>
      <c r="G113" s="207" t="s">
        <v>518</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1443</v>
      </c>
    </row>
    <row r="114" s="2" customFormat="1">
      <c r="A114" s="38"/>
      <c r="B114" s="39"/>
      <c r="C114" s="40"/>
      <c r="D114" s="217" t="s">
        <v>171</v>
      </c>
      <c r="E114" s="40"/>
      <c r="F114" s="218" t="s">
        <v>525</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196</v>
      </c>
      <c r="D115" s="204" t="s">
        <v>163</v>
      </c>
      <c r="E115" s="205" t="s">
        <v>527</v>
      </c>
      <c r="F115" s="206" t="s">
        <v>528</v>
      </c>
      <c r="G115" s="207" t="s">
        <v>518</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1444</v>
      </c>
    </row>
    <row r="116" s="2" customFormat="1">
      <c r="A116" s="38"/>
      <c r="B116" s="39"/>
      <c r="C116" s="40"/>
      <c r="D116" s="217" t="s">
        <v>171</v>
      </c>
      <c r="E116" s="40"/>
      <c r="F116" s="218" t="s">
        <v>525</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1445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205</v>
      </c>
      <c r="D118" s="204" t="s">
        <v>163</v>
      </c>
      <c r="E118" s="205" t="s">
        <v>532</v>
      </c>
      <c r="F118" s="206" t="s">
        <v>533</v>
      </c>
      <c r="G118" s="207" t="s">
        <v>518</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1446</v>
      </c>
    </row>
    <row r="119" s="2" customFormat="1">
      <c r="A119" s="38"/>
      <c r="B119" s="39"/>
      <c r="C119" s="40"/>
      <c r="D119" s="217" t="s">
        <v>171</v>
      </c>
      <c r="E119" s="40"/>
      <c r="F119" s="218" t="s">
        <v>535</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536</v>
      </c>
      <c r="F120" s="202" t="s">
        <v>537</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539</v>
      </c>
      <c r="F121" s="206" t="s">
        <v>540</v>
      </c>
      <c r="G121" s="207" t="s">
        <v>518</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1447</v>
      </c>
    </row>
    <row r="122" s="2" customFormat="1">
      <c r="A122" s="38"/>
      <c r="B122" s="39"/>
      <c r="C122" s="40"/>
      <c r="D122" s="217" t="s">
        <v>171</v>
      </c>
      <c r="E122" s="40"/>
      <c r="F122" s="218" t="s">
        <v>542</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625</v>
      </c>
      <c r="F123" s="191" t="s">
        <v>626</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1448</v>
      </c>
      <c r="F124" s="202" t="s">
        <v>1449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1450</v>
      </c>
      <c r="D125" s="204" t="s">
        <v>163</v>
      </c>
      <c r="E125" s="205" t="s">
        <v>1451</v>
      </c>
      <c r="F125" s="206" t="s">
        <v>1452</v>
      </c>
      <c r="G125" s="207" t="s">
        <v>278</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301</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301</v>
      </c>
      <c r="BM125" s="215" t="s">
        <v>1453</v>
      </c>
    </row>
    <row r="126" s="2" customFormat="1">
      <c r="A126" s="38"/>
      <c r="B126" s="39"/>
      <c r="C126" s="40"/>
      <c r="D126" s="217" t="s">
        <v>171</v>
      </c>
      <c r="E126" s="40"/>
      <c r="F126" s="218" t="s">
        <v>1454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736</v>
      </c>
      <c r="D127" s="204" t="s">
        <v>163</v>
      </c>
      <c r="E127" s="205" t="s">
        <v>1455</v>
      </c>
      <c r="F127" s="206" t="s">
        <v>1456</v>
      </c>
      <c r="G127" s="207" t="s">
        <v>731</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301</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301</v>
      </c>
      <c r="BM127" s="215" t="s">
        <v>1457</v>
      </c>
    </row>
    <row r="128" s="2" customFormat="1">
      <c r="A128" s="38"/>
      <c r="B128" s="39"/>
      <c r="C128" s="40"/>
      <c r="D128" s="217" t="s">
        <v>171</v>
      </c>
      <c r="E128" s="40"/>
      <c r="F128" s="218" t="s">
        <v>1458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1459</v>
      </c>
      <c r="F129" s="202" t="s">
        <v>1460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740</v>
      </c>
      <c r="D130" s="204" t="s">
        <v>163</v>
      </c>
      <c r="E130" s="205" t="s">
        <v>1461</v>
      </c>
      <c r="F130" s="206" t="s">
        <v>1462</v>
      </c>
      <c r="G130" s="207" t="s">
        <v>278</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301</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301</v>
      </c>
      <c r="BM130" s="215" t="s">
        <v>1463</v>
      </c>
    </row>
    <row r="131" s="2" customFormat="1" ht="24.15" customHeight="1">
      <c r="A131" s="38"/>
      <c r="B131" s="39"/>
      <c r="C131" s="204" t="s">
        <v>1464</v>
      </c>
      <c r="D131" s="204" t="s">
        <v>163</v>
      </c>
      <c r="E131" s="205" t="s">
        <v>1264</v>
      </c>
      <c r="F131" s="206" t="s">
        <v>1265</v>
      </c>
      <c r="G131" s="207" t="s">
        <v>731</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301</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301</v>
      </c>
      <c r="BM131" s="215" t="s">
        <v>1465</v>
      </c>
    </row>
    <row r="132" s="2" customFormat="1">
      <c r="A132" s="38"/>
      <c r="B132" s="39"/>
      <c r="C132" s="40"/>
      <c r="D132" s="217" t="s">
        <v>171</v>
      </c>
      <c r="E132" s="40"/>
      <c r="F132" s="218" t="s">
        <v>1267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1466</v>
      </c>
      <c r="F133" s="202" t="s">
        <v>1467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744</v>
      </c>
      <c r="D134" s="204" t="s">
        <v>163</v>
      </c>
      <c r="E134" s="205" t="s">
        <v>1468</v>
      </c>
      <c r="F134" s="206" t="s">
        <v>1469</v>
      </c>
      <c r="G134" s="207" t="s">
        <v>731</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301</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301</v>
      </c>
      <c r="BM134" s="215" t="s">
        <v>1470</v>
      </c>
    </row>
    <row r="135" s="2" customFormat="1">
      <c r="A135" s="38"/>
      <c r="B135" s="39"/>
      <c r="C135" s="40"/>
      <c r="D135" s="217" t="s">
        <v>171</v>
      </c>
      <c r="E135" s="40"/>
      <c r="F135" s="218" t="s">
        <v>1471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764</v>
      </c>
      <c r="D136" s="254" t="s">
        <v>206</v>
      </c>
      <c r="E136" s="255" t="s">
        <v>1472</v>
      </c>
      <c r="F136" s="256" t="s">
        <v>1473</v>
      </c>
      <c r="G136" s="257" t="s">
        <v>731</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392</v>
      </c>
      <c r="AT136" s="215" t="s">
        <v>206</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301</v>
      </c>
      <c r="BM136" s="215" t="s">
        <v>1474</v>
      </c>
    </row>
    <row r="137" s="12" customFormat="1" ht="22.8" customHeight="1">
      <c r="A137" s="12"/>
      <c r="B137" s="188"/>
      <c r="C137" s="189"/>
      <c r="D137" s="190" t="s">
        <v>71</v>
      </c>
      <c r="E137" s="202" t="s">
        <v>814</v>
      </c>
      <c r="F137" s="202" t="s">
        <v>815</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777</v>
      </c>
      <c r="D138" s="204" t="s">
        <v>163</v>
      </c>
      <c r="E138" s="205" t="s">
        <v>1475</v>
      </c>
      <c r="F138" s="206" t="s">
        <v>1476</v>
      </c>
      <c r="G138" s="207" t="s">
        <v>278</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301</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301</v>
      </c>
      <c r="BM138" s="215" t="s">
        <v>1477</v>
      </c>
    </row>
    <row r="139" s="2" customFormat="1" ht="24.15" customHeight="1">
      <c r="A139" s="38"/>
      <c r="B139" s="39"/>
      <c r="C139" s="204" t="s">
        <v>792</v>
      </c>
      <c r="D139" s="204" t="s">
        <v>163</v>
      </c>
      <c r="E139" s="205" t="s">
        <v>1478</v>
      </c>
      <c r="F139" s="206" t="s">
        <v>1479</v>
      </c>
      <c r="G139" s="207" t="s">
        <v>278</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301</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301</v>
      </c>
      <c r="BM139" s="215" t="s">
        <v>1480</v>
      </c>
    </row>
    <row r="140" s="2" customFormat="1" ht="24.15" customHeight="1">
      <c r="A140" s="38"/>
      <c r="B140" s="39"/>
      <c r="C140" s="204" t="s">
        <v>796</v>
      </c>
      <c r="D140" s="204" t="s">
        <v>163</v>
      </c>
      <c r="E140" s="205" t="s">
        <v>1481</v>
      </c>
      <c r="F140" s="206" t="s">
        <v>1482</v>
      </c>
      <c r="G140" s="207" t="s">
        <v>278</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301</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301</v>
      </c>
      <c r="BM140" s="215" t="s">
        <v>1483</v>
      </c>
    </row>
    <row r="141" s="12" customFormat="1" ht="22.8" customHeight="1">
      <c r="A141" s="12"/>
      <c r="B141" s="188"/>
      <c r="C141" s="189"/>
      <c r="D141" s="190" t="s">
        <v>71</v>
      </c>
      <c r="E141" s="202" t="s">
        <v>841</v>
      </c>
      <c r="F141" s="202" t="s">
        <v>842</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311</v>
      </c>
      <c r="D142" s="204" t="s">
        <v>163</v>
      </c>
      <c r="E142" s="205" t="s">
        <v>1484</v>
      </c>
      <c r="F142" s="206" t="s">
        <v>1485</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301</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301</v>
      </c>
      <c r="BM142" s="215" t="s">
        <v>1486</v>
      </c>
    </row>
    <row r="143" s="2" customFormat="1">
      <c r="A143" s="38"/>
      <c r="B143" s="39"/>
      <c r="C143" s="40"/>
      <c r="D143" s="217" t="s">
        <v>171</v>
      </c>
      <c r="E143" s="40"/>
      <c r="F143" s="218" t="s">
        <v>1487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327</v>
      </c>
      <c r="D144" s="254" t="s">
        <v>206</v>
      </c>
      <c r="E144" s="255" t="s">
        <v>1488</v>
      </c>
      <c r="F144" s="256" t="s">
        <v>1489</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392</v>
      </c>
      <c r="AT144" s="215" t="s">
        <v>206</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301</v>
      </c>
      <c r="BM144" s="215" t="s">
        <v>1490</v>
      </c>
    </row>
    <row r="145" s="14" customFormat="1">
      <c r="A145" s="14"/>
      <c r="B145" s="232"/>
      <c r="C145" s="233"/>
      <c r="D145" s="217" t="s">
        <v>173</v>
      </c>
      <c r="E145" s="233"/>
      <c r="F145" s="235" t="s">
        <v>1491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843</v>
      </c>
      <c r="F146" s="206" t="s">
        <v>844</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301</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301</v>
      </c>
      <c r="BM146" s="215" t="s">
        <v>1492</v>
      </c>
    </row>
    <row r="147" s="2" customFormat="1" ht="37.8" customHeight="1">
      <c r="A147" s="38"/>
      <c r="B147" s="39"/>
      <c r="C147" s="204" t="s">
        <v>7</v>
      </c>
      <c r="D147" s="204" t="s">
        <v>163</v>
      </c>
      <c r="E147" s="205" t="s">
        <v>1493</v>
      </c>
      <c r="F147" s="206" t="s">
        <v>1494</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301</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301</v>
      </c>
      <c r="BM147" s="215" t="s">
        <v>1495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dyAs4oiXs/pWTNvnAhoBoSBm9hwuU5z9vXL6pTXtIKcaQRB0zI5fneKN6pYGuTVUsPLm9vYKhptUOwcYyEIWPg==" hashValue="A3U7tlQUCa3eeeNolhtJMh+fpGv2Wjp8ufS+hRgGMpIBB4Bkf2mOwEtBcMlXC6tgcJsngFnnBAGW8J8tj2GiV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2021-04-11T19:20:04Z</dcterms:created>
  <dcterms:modified xsi:type="dcterms:W3CDTF">2021-04-11T19:20:21Z</dcterms:modified>
</cp:coreProperties>
</file>